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marketing\Pricing &amp; Storage\Kansas Tax\2022 KS Tax\"/>
    </mc:Choice>
  </mc:AlternateContent>
  <xr:revisionPtr revIDLastSave="0" documentId="13_ncr:1_{C963E2D6-7536-45E0-814C-3ABCAAF2ABC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C13" i="1"/>
  <c r="C11" i="1" l="1"/>
  <c r="C15" i="1" s="1"/>
  <c r="C17" i="1" s="1"/>
  <c r="G54" i="1" l="1"/>
  <c r="G53" i="1"/>
  <c r="G52" i="1"/>
  <c r="G51" i="1"/>
  <c r="G50" i="1"/>
  <c r="G49" i="1"/>
  <c r="G48" i="1"/>
  <c r="G46" i="1"/>
  <c r="J54" i="1" l="1"/>
  <c r="J53" i="1"/>
  <c r="J52" i="1"/>
  <c r="J51" i="1"/>
  <c r="J50" i="1"/>
  <c r="J49" i="1"/>
  <c r="J48" i="1"/>
  <c r="J47" i="1"/>
  <c r="J46" i="1"/>
  <c r="J55" i="1" l="1"/>
  <c r="C19" i="1" s="1"/>
  <c r="C21" i="1" s="1"/>
  <c r="D32" i="1"/>
  <c r="D33" i="1" s="1"/>
  <c r="F30" i="1"/>
  <c r="K51" i="1" l="1"/>
  <c r="K47" i="1"/>
  <c r="K50" i="1"/>
  <c r="K48" i="1"/>
  <c r="K54" i="1"/>
  <c r="K46" i="1"/>
  <c r="K53" i="1"/>
  <c r="K49" i="1"/>
  <c r="K52" i="1"/>
  <c r="C23" i="1"/>
  <c r="K55" i="1" l="1"/>
</calcChain>
</file>

<file path=xl/sharedStrings.xml><?xml version="1.0" encoding="utf-8"?>
<sst xmlns="http://schemas.openxmlformats.org/spreadsheetml/2006/main" count="53" uniqueCount="37">
  <si>
    <t>The following information is intended to be used for planning purposes only.  Use of this information</t>
  </si>
  <si>
    <t>is at the user's sole risk and Northern Natural Gas shall not be liable for user's, or any other party's, use or</t>
  </si>
  <si>
    <t>reliance on any results obtained from it.</t>
  </si>
  <si>
    <t>1. Total Volumes submitted to state of Kansas</t>
  </si>
  <si>
    <t>2. Percent in Kansas</t>
  </si>
  <si>
    <t>A)</t>
  </si>
  <si>
    <t>3. Taxable Kansas Volumes (1 x 2)</t>
  </si>
  <si>
    <t>4. Inside FERC Price</t>
  </si>
  <si>
    <t>B)</t>
  </si>
  <si>
    <t>5. Full Value (3 x 4)</t>
  </si>
  <si>
    <t>6. Taxable Value (33% of full value)</t>
  </si>
  <si>
    <t>C)</t>
  </si>
  <si>
    <t>7. Estimated tax rate</t>
  </si>
  <si>
    <t>8. Estimated taxes (6 x 7)</t>
  </si>
  <si>
    <t>Tax rate on full value</t>
  </si>
  <si>
    <t>Cunningham Total Acres</t>
  </si>
  <si>
    <t>Lyons Total Acres</t>
  </si>
  <si>
    <t>Total Kansas Storage Acreage</t>
  </si>
  <si>
    <t>Kansas portion</t>
  </si>
  <si>
    <t>Iowa portion</t>
  </si>
  <si>
    <t>Assessment ratio for public utilities is 33%</t>
  </si>
  <si>
    <t>D)</t>
  </si>
  <si>
    <t>County</t>
  </si>
  <si>
    <t>Storage Field</t>
  </si>
  <si>
    <t>Taxing Unit</t>
  </si>
  <si>
    <t>Acres</t>
  </si>
  <si>
    <t>%</t>
  </si>
  <si>
    <t>Kingman</t>
  </si>
  <si>
    <t>Cunningham</t>
  </si>
  <si>
    <t>Pratt</t>
  </si>
  <si>
    <t>Rice</t>
  </si>
  <si>
    <t>Lyons</t>
  </si>
  <si>
    <t>Estimated Kansas Storage Tax Calculation for January 1, 2022 Balances</t>
  </si>
  <si>
    <t>Estimated price sourced from January 2022 Inside FERC's Gas Market Report less $0.02. Actual Inside FERC Price will be provided by Kansas PVD at a later date.</t>
  </si>
  <si>
    <t>D) based on 2021 levies (see below)</t>
  </si>
  <si>
    <t>2021 Levy</t>
  </si>
  <si>
    <t>Reported balance @ ending gas day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</si>
</sst>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0.000%"/>
    <numFmt numFmtId="168" formatCode="0.000_);[Red]\(0.000\)"/>
    <numFmt numFmtId="169" formatCode="0.000000"/>
    <numFmt numFmtId="170" formatCode="0.00000000"/>
    <numFmt numFmtId="171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3" fillId="2" borderId="0" xfId="0" applyFont="1" applyFill="1"/>
    <xf numFmtId="0" fontId="0" fillId="2" borderId="0" xfId="0" applyFill="1"/>
    <xf numFmtId="164" fontId="4" fillId="2" borderId="0" xfId="2" applyNumberFormat="1" applyFont="1" applyFill="1"/>
    <xf numFmtId="0" fontId="4" fillId="0" borderId="0" xfId="0" applyFont="1"/>
    <xf numFmtId="164" fontId="0" fillId="0" borderId="0" xfId="2" applyNumberFormat="1" applyFont="1"/>
    <xf numFmtId="165" fontId="0" fillId="3" borderId="0" xfId="1" applyNumberFormat="1" applyFont="1" applyFill="1"/>
    <xf numFmtId="164" fontId="5" fillId="0" borderId="0" xfId="2" applyNumberFormat="1" applyFont="1"/>
    <xf numFmtId="44" fontId="0" fillId="0" borderId="0" xfId="0" applyNumberFormat="1" applyBorder="1"/>
    <xf numFmtId="10" fontId="4" fillId="4" borderId="0" xfId="3" applyNumberFormat="1" applyFont="1" applyFill="1"/>
    <xf numFmtId="164" fontId="6" fillId="0" borderId="0" xfId="2" applyNumberFormat="1" applyFont="1" applyFill="1"/>
    <xf numFmtId="165" fontId="0" fillId="0" borderId="0" xfId="1" applyNumberFormat="1" applyFont="1"/>
    <xf numFmtId="166" fontId="4" fillId="5" borderId="0" xfId="2" applyNumberFormat="1" applyFont="1" applyFill="1"/>
    <xf numFmtId="0" fontId="4" fillId="0" borderId="0" xfId="0" applyFont="1" applyAlignment="1">
      <alignment horizontal="center"/>
    </xf>
    <xf numFmtId="164" fontId="0" fillId="0" borderId="0" xfId="0" applyNumberFormat="1"/>
    <xf numFmtId="164" fontId="4" fillId="6" borderId="0" xfId="2" applyNumberFormat="1" applyFont="1" applyFill="1" applyAlignment="1">
      <alignment horizontal="left" indent="2"/>
    </xf>
    <xf numFmtId="164" fontId="6" fillId="0" borderId="0" xfId="2" applyNumberFormat="1" applyFont="1"/>
    <xf numFmtId="167" fontId="4" fillId="7" borderId="0" xfId="3" applyNumberFormat="1" applyFont="1" applyFill="1"/>
    <xf numFmtId="5" fontId="0" fillId="0" borderId="0" xfId="2" applyNumberFormat="1" applyFont="1"/>
    <xf numFmtId="0" fontId="0" fillId="0" borderId="0" xfId="0" applyAlignment="1">
      <alignment horizontal="right" indent="1"/>
    </xf>
    <xf numFmtId="1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2" xfId="2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0" fillId="0" borderId="5" xfId="0" applyNumberFormat="1" applyBorder="1"/>
    <xf numFmtId="0" fontId="0" fillId="0" borderId="5" xfId="0" applyBorder="1"/>
    <xf numFmtId="0" fontId="0" fillId="4" borderId="4" xfId="0" applyFill="1" applyBorder="1"/>
    <xf numFmtId="0" fontId="0" fillId="4" borderId="0" xfId="0" applyFill="1" applyBorder="1"/>
    <xf numFmtId="10" fontId="4" fillId="4" borderId="0" xfId="3" applyNumberFormat="1" applyFont="1" applyFill="1" applyBorder="1"/>
    <xf numFmtId="10" fontId="4" fillId="4" borderId="7" xfId="3" applyNumberFormat="1" applyFont="1" applyFill="1" applyBorder="1"/>
    <xf numFmtId="10" fontId="4" fillId="0" borderId="0" xfId="3" applyNumberFormat="1" applyFont="1" applyBorder="1"/>
    <xf numFmtId="0" fontId="0" fillId="0" borderId="8" xfId="0" applyBorder="1"/>
    <xf numFmtId="0" fontId="0" fillId="0" borderId="7" xfId="0" applyBorder="1"/>
    <xf numFmtId="164" fontId="0" fillId="0" borderId="7" xfId="2" applyNumberFormat="1" applyFont="1" applyBorder="1"/>
    <xf numFmtId="0" fontId="0" fillId="0" borderId="6" xfId="0" applyBorder="1"/>
    <xf numFmtId="0" fontId="7" fillId="0" borderId="0" xfId="0" applyFont="1" applyAlignment="1">
      <alignment horizontal="center"/>
    </xf>
    <xf numFmtId="0" fontId="8" fillId="8" borderId="0" xfId="0" applyFont="1" applyFill="1"/>
    <xf numFmtId="0" fontId="7" fillId="8" borderId="0" xfId="0" applyFont="1" applyFill="1"/>
    <xf numFmtId="0" fontId="4" fillId="6" borderId="0" xfId="0" applyFont="1" applyFill="1"/>
    <xf numFmtId="0" fontId="0" fillId="6" borderId="0" xfId="0" applyFill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70" fontId="0" fillId="7" borderId="0" xfId="0" applyNumberFormat="1" applyFill="1" applyBorder="1"/>
    <xf numFmtId="7" fontId="0" fillId="0" borderId="5" xfId="0" applyNumberFormat="1" applyBorder="1"/>
    <xf numFmtId="165" fontId="4" fillId="0" borderId="9" xfId="1" applyNumberFormat="1" applyFont="1" applyBorder="1"/>
    <xf numFmtId="10" fontId="0" fillId="0" borderId="9" xfId="0" applyNumberFormat="1" applyBorder="1"/>
    <xf numFmtId="171" fontId="0" fillId="0" borderId="7" xfId="4" applyNumberFormat="1" applyFont="1" applyBorder="1"/>
    <xf numFmtId="169" fontId="0" fillId="7" borderId="7" xfId="0" applyNumberFormat="1" applyFill="1" applyBorder="1"/>
    <xf numFmtId="170" fontId="0" fillId="7" borderId="9" xfId="0" applyNumberFormat="1" applyFill="1" applyBorder="1"/>
    <xf numFmtId="7" fontId="0" fillId="0" borderId="10" xfId="0" applyNumberFormat="1" applyBorder="1"/>
    <xf numFmtId="164" fontId="0" fillId="0" borderId="0" xfId="2" applyNumberFormat="1" applyFont="1" applyBorder="1"/>
    <xf numFmtId="0" fontId="0" fillId="0" borderId="0" xfId="0" applyFill="1" applyBorder="1"/>
    <xf numFmtId="165" fontId="4" fillId="0" borderId="0" xfId="1" applyNumberFormat="1" applyFont="1" applyFill="1" applyBorder="1"/>
    <xf numFmtId="168" fontId="0" fillId="2" borderId="0" xfId="0" applyNumberFormat="1" applyFill="1"/>
    <xf numFmtId="169" fontId="0" fillId="7" borderId="0" xfId="0" applyNumberFormat="1" applyFill="1"/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workbookViewId="0">
      <selection activeCell="L52" sqref="L52"/>
    </sheetView>
  </sheetViews>
  <sheetFormatPr defaultRowHeight="15" x14ac:dyDescent="0.25"/>
  <cols>
    <col min="1" max="1" width="8.7109375" customWidth="1"/>
    <col min="2" max="2" width="32.5703125" customWidth="1"/>
    <col min="3" max="3" width="16" bestFit="1" customWidth="1"/>
    <col min="4" max="4" width="9.5703125" style="8" customWidth="1"/>
    <col min="5" max="5" width="12.5703125" customWidth="1"/>
    <col min="6" max="6" width="8.85546875" bestFit="1" customWidth="1"/>
    <col min="7" max="7" width="10.7109375" bestFit="1" customWidth="1"/>
    <col min="8" max="8" width="12.140625" bestFit="1" customWidth="1"/>
    <col min="9" max="9" width="9.28515625" bestFit="1" customWidth="1"/>
    <col min="10" max="10" width="13" bestFit="1" customWidth="1"/>
    <col min="11" max="11" width="13.5703125" bestFit="1" customWidth="1"/>
    <col min="12" max="12" width="13" bestFit="1" customWidth="1"/>
    <col min="257" max="257" width="8.7109375" customWidth="1"/>
    <col min="258" max="258" width="32.5703125" customWidth="1"/>
    <col min="259" max="259" width="16" bestFit="1" customWidth="1"/>
    <col min="260" max="260" width="9.5703125" customWidth="1"/>
    <col min="261" max="261" width="12.5703125" customWidth="1"/>
    <col min="262" max="262" width="8.85546875" bestFit="1" customWidth="1"/>
    <col min="263" max="263" width="10.7109375" bestFit="1" customWidth="1"/>
    <col min="264" max="264" width="12.140625" bestFit="1" customWidth="1"/>
    <col min="265" max="265" width="9.28515625" bestFit="1" customWidth="1"/>
    <col min="266" max="266" width="13" bestFit="1" customWidth="1"/>
    <col min="267" max="267" width="11.7109375" customWidth="1"/>
    <col min="268" max="268" width="13" bestFit="1" customWidth="1"/>
    <col min="513" max="513" width="8.7109375" customWidth="1"/>
    <col min="514" max="514" width="32.5703125" customWidth="1"/>
    <col min="515" max="515" width="16" bestFit="1" customWidth="1"/>
    <col min="516" max="516" width="9.5703125" customWidth="1"/>
    <col min="517" max="517" width="12.5703125" customWidth="1"/>
    <col min="518" max="518" width="8.85546875" bestFit="1" customWidth="1"/>
    <col min="519" max="519" width="10.7109375" bestFit="1" customWidth="1"/>
    <col min="520" max="520" width="12.140625" bestFit="1" customWidth="1"/>
    <col min="521" max="521" width="9.28515625" bestFit="1" customWidth="1"/>
    <col min="522" max="522" width="13" bestFit="1" customWidth="1"/>
    <col min="523" max="523" width="11.7109375" customWidth="1"/>
    <col min="524" max="524" width="13" bestFit="1" customWidth="1"/>
    <col min="769" max="769" width="8.7109375" customWidth="1"/>
    <col min="770" max="770" width="32.5703125" customWidth="1"/>
    <col min="771" max="771" width="16" bestFit="1" customWidth="1"/>
    <col min="772" max="772" width="9.5703125" customWidth="1"/>
    <col min="773" max="773" width="12.5703125" customWidth="1"/>
    <col min="774" max="774" width="8.85546875" bestFit="1" customWidth="1"/>
    <col min="775" max="775" width="10.7109375" bestFit="1" customWidth="1"/>
    <col min="776" max="776" width="12.140625" bestFit="1" customWidth="1"/>
    <col min="777" max="777" width="9.28515625" bestFit="1" customWidth="1"/>
    <col min="778" max="778" width="13" bestFit="1" customWidth="1"/>
    <col min="779" max="779" width="11.7109375" customWidth="1"/>
    <col min="780" max="780" width="13" bestFit="1" customWidth="1"/>
    <col min="1025" max="1025" width="8.7109375" customWidth="1"/>
    <col min="1026" max="1026" width="32.5703125" customWidth="1"/>
    <col min="1027" max="1027" width="16" bestFit="1" customWidth="1"/>
    <col min="1028" max="1028" width="9.5703125" customWidth="1"/>
    <col min="1029" max="1029" width="12.5703125" customWidth="1"/>
    <col min="1030" max="1030" width="8.85546875" bestFit="1" customWidth="1"/>
    <col min="1031" max="1031" width="10.7109375" bestFit="1" customWidth="1"/>
    <col min="1032" max="1032" width="12.140625" bestFit="1" customWidth="1"/>
    <col min="1033" max="1033" width="9.28515625" bestFit="1" customWidth="1"/>
    <col min="1034" max="1034" width="13" bestFit="1" customWidth="1"/>
    <col min="1035" max="1035" width="11.7109375" customWidth="1"/>
    <col min="1036" max="1036" width="13" bestFit="1" customWidth="1"/>
    <col min="1281" max="1281" width="8.7109375" customWidth="1"/>
    <col min="1282" max="1282" width="32.5703125" customWidth="1"/>
    <col min="1283" max="1283" width="16" bestFit="1" customWidth="1"/>
    <col min="1284" max="1284" width="9.5703125" customWidth="1"/>
    <col min="1285" max="1285" width="12.5703125" customWidth="1"/>
    <col min="1286" max="1286" width="8.85546875" bestFit="1" customWidth="1"/>
    <col min="1287" max="1287" width="10.7109375" bestFit="1" customWidth="1"/>
    <col min="1288" max="1288" width="12.140625" bestFit="1" customWidth="1"/>
    <col min="1289" max="1289" width="9.28515625" bestFit="1" customWidth="1"/>
    <col min="1290" max="1290" width="13" bestFit="1" customWidth="1"/>
    <col min="1291" max="1291" width="11.7109375" customWidth="1"/>
    <col min="1292" max="1292" width="13" bestFit="1" customWidth="1"/>
    <col min="1537" max="1537" width="8.7109375" customWidth="1"/>
    <col min="1538" max="1538" width="32.5703125" customWidth="1"/>
    <col min="1539" max="1539" width="16" bestFit="1" customWidth="1"/>
    <col min="1540" max="1540" width="9.5703125" customWidth="1"/>
    <col min="1541" max="1541" width="12.5703125" customWidth="1"/>
    <col min="1542" max="1542" width="8.85546875" bestFit="1" customWidth="1"/>
    <col min="1543" max="1543" width="10.7109375" bestFit="1" customWidth="1"/>
    <col min="1544" max="1544" width="12.140625" bestFit="1" customWidth="1"/>
    <col min="1545" max="1545" width="9.28515625" bestFit="1" customWidth="1"/>
    <col min="1546" max="1546" width="13" bestFit="1" customWidth="1"/>
    <col min="1547" max="1547" width="11.7109375" customWidth="1"/>
    <col min="1548" max="1548" width="13" bestFit="1" customWidth="1"/>
    <col min="1793" max="1793" width="8.7109375" customWidth="1"/>
    <col min="1794" max="1794" width="32.5703125" customWidth="1"/>
    <col min="1795" max="1795" width="16" bestFit="1" customWidth="1"/>
    <col min="1796" max="1796" width="9.5703125" customWidth="1"/>
    <col min="1797" max="1797" width="12.5703125" customWidth="1"/>
    <col min="1798" max="1798" width="8.85546875" bestFit="1" customWidth="1"/>
    <col min="1799" max="1799" width="10.7109375" bestFit="1" customWidth="1"/>
    <col min="1800" max="1800" width="12.140625" bestFit="1" customWidth="1"/>
    <col min="1801" max="1801" width="9.28515625" bestFit="1" customWidth="1"/>
    <col min="1802" max="1802" width="13" bestFit="1" customWidth="1"/>
    <col min="1803" max="1803" width="11.7109375" customWidth="1"/>
    <col min="1804" max="1804" width="13" bestFit="1" customWidth="1"/>
    <col min="2049" max="2049" width="8.7109375" customWidth="1"/>
    <col min="2050" max="2050" width="32.5703125" customWidth="1"/>
    <col min="2051" max="2051" width="16" bestFit="1" customWidth="1"/>
    <col min="2052" max="2052" width="9.5703125" customWidth="1"/>
    <col min="2053" max="2053" width="12.5703125" customWidth="1"/>
    <col min="2054" max="2054" width="8.85546875" bestFit="1" customWidth="1"/>
    <col min="2055" max="2055" width="10.7109375" bestFit="1" customWidth="1"/>
    <col min="2056" max="2056" width="12.140625" bestFit="1" customWidth="1"/>
    <col min="2057" max="2057" width="9.28515625" bestFit="1" customWidth="1"/>
    <col min="2058" max="2058" width="13" bestFit="1" customWidth="1"/>
    <col min="2059" max="2059" width="11.7109375" customWidth="1"/>
    <col min="2060" max="2060" width="13" bestFit="1" customWidth="1"/>
    <col min="2305" max="2305" width="8.7109375" customWidth="1"/>
    <col min="2306" max="2306" width="32.5703125" customWidth="1"/>
    <col min="2307" max="2307" width="16" bestFit="1" customWidth="1"/>
    <col min="2308" max="2308" width="9.5703125" customWidth="1"/>
    <col min="2309" max="2309" width="12.5703125" customWidth="1"/>
    <col min="2310" max="2310" width="8.85546875" bestFit="1" customWidth="1"/>
    <col min="2311" max="2311" width="10.7109375" bestFit="1" customWidth="1"/>
    <col min="2312" max="2312" width="12.140625" bestFit="1" customWidth="1"/>
    <col min="2313" max="2313" width="9.28515625" bestFit="1" customWidth="1"/>
    <col min="2314" max="2314" width="13" bestFit="1" customWidth="1"/>
    <col min="2315" max="2315" width="11.7109375" customWidth="1"/>
    <col min="2316" max="2316" width="13" bestFit="1" customWidth="1"/>
    <col min="2561" max="2561" width="8.7109375" customWidth="1"/>
    <col min="2562" max="2562" width="32.5703125" customWidth="1"/>
    <col min="2563" max="2563" width="16" bestFit="1" customWidth="1"/>
    <col min="2564" max="2564" width="9.5703125" customWidth="1"/>
    <col min="2565" max="2565" width="12.5703125" customWidth="1"/>
    <col min="2566" max="2566" width="8.85546875" bestFit="1" customWidth="1"/>
    <col min="2567" max="2567" width="10.7109375" bestFit="1" customWidth="1"/>
    <col min="2568" max="2568" width="12.140625" bestFit="1" customWidth="1"/>
    <col min="2569" max="2569" width="9.28515625" bestFit="1" customWidth="1"/>
    <col min="2570" max="2570" width="13" bestFit="1" customWidth="1"/>
    <col min="2571" max="2571" width="11.7109375" customWidth="1"/>
    <col min="2572" max="2572" width="13" bestFit="1" customWidth="1"/>
    <col min="2817" max="2817" width="8.7109375" customWidth="1"/>
    <col min="2818" max="2818" width="32.5703125" customWidth="1"/>
    <col min="2819" max="2819" width="16" bestFit="1" customWidth="1"/>
    <col min="2820" max="2820" width="9.5703125" customWidth="1"/>
    <col min="2821" max="2821" width="12.5703125" customWidth="1"/>
    <col min="2822" max="2822" width="8.85546875" bestFit="1" customWidth="1"/>
    <col min="2823" max="2823" width="10.7109375" bestFit="1" customWidth="1"/>
    <col min="2824" max="2824" width="12.140625" bestFit="1" customWidth="1"/>
    <col min="2825" max="2825" width="9.28515625" bestFit="1" customWidth="1"/>
    <col min="2826" max="2826" width="13" bestFit="1" customWidth="1"/>
    <col min="2827" max="2827" width="11.7109375" customWidth="1"/>
    <col min="2828" max="2828" width="13" bestFit="1" customWidth="1"/>
    <col min="3073" max="3073" width="8.7109375" customWidth="1"/>
    <col min="3074" max="3074" width="32.5703125" customWidth="1"/>
    <col min="3075" max="3075" width="16" bestFit="1" customWidth="1"/>
    <col min="3076" max="3076" width="9.5703125" customWidth="1"/>
    <col min="3077" max="3077" width="12.5703125" customWidth="1"/>
    <col min="3078" max="3078" width="8.85546875" bestFit="1" customWidth="1"/>
    <col min="3079" max="3079" width="10.7109375" bestFit="1" customWidth="1"/>
    <col min="3080" max="3080" width="12.140625" bestFit="1" customWidth="1"/>
    <col min="3081" max="3081" width="9.28515625" bestFit="1" customWidth="1"/>
    <col min="3082" max="3082" width="13" bestFit="1" customWidth="1"/>
    <col min="3083" max="3083" width="11.7109375" customWidth="1"/>
    <col min="3084" max="3084" width="13" bestFit="1" customWidth="1"/>
    <col min="3329" max="3329" width="8.7109375" customWidth="1"/>
    <col min="3330" max="3330" width="32.5703125" customWidth="1"/>
    <col min="3331" max="3331" width="16" bestFit="1" customWidth="1"/>
    <col min="3332" max="3332" width="9.5703125" customWidth="1"/>
    <col min="3333" max="3333" width="12.5703125" customWidth="1"/>
    <col min="3334" max="3334" width="8.85546875" bestFit="1" customWidth="1"/>
    <col min="3335" max="3335" width="10.7109375" bestFit="1" customWidth="1"/>
    <col min="3336" max="3336" width="12.140625" bestFit="1" customWidth="1"/>
    <col min="3337" max="3337" width="9.28515625" bestFit="1" customWidth="1"/>
    <col min="3338" max="3338" width="13" bestFit="1" customWidth="1"/>
    <col min="3339" max="3339" width="11.7109375" customWidth="1"/>
    <col min="3340" max="3340" width="13" bestFit="1" customWidth="1"/>
    <col min="3585" max="3585" width="8.7109375" customWidth="1"/>
    <col min="3586" max="3586" width="32.5703125" customWidth="1"/>
    <col min="3587" max="3587" width="16" bestFit="1" customWidth="1"/>
    <col min="3588" max="3588" width="9.5703125" customWidth="1"/>
    <col min="3589" max="3589" width="12.5703125" customWidth="1"/>
    <col min="3590" max="3590" width="8.85546875" bestFit="1" customWidth="1"/>
    <col min="3591" max="3591" width="10.7109375" bestFit="1" customWidth="1"/>
    <col min="3592" max="3592" width="12.140625" bestFit="1" customWidth="1"/>
    <col min="3593" max="3593" width="9.28515625" bestFit="1" customWidth="1"/>
    <col min="3594" max="3594" width="13" bestFit="1" customWidth="1"/>
    <col min="3595" max="3595" width="11.7109375" customWidth="1"/>
    <col min="3596" max="3596" width="13" bestFit="1" customWidth="1"/>
    <col min="3841" max="3841" width="8.7109375" customWidth="1"/>
    <col min="3842" max="3842" width="32.5703125" customWidth="1"/>
    <col min="3843" max="3843" width="16" bestFit="1" customWidth="1"/>
    <col min="3844" max="3844" width="9.5703125" customWidth="1"/>
    <col min="3845" max="3845" width="12.5703125" customWidth="1"/>
    <col min="3846" max="3846" width="8.85546875" bestFit="1" customWidth="1"/>
    <col min="3847" max="3847" width="10.7109375" bestFit="1" customWidth="1"/>
    <col min="3848" max="3848" width="12.140625" bestFit="1" customWidth="1"/>
    <col min="3849" max="3849" width="9.28515625" bestFit="1" customWidth="1"/>
    <col min="3850" max="3850" width="13" bestFit="1" customWidth="1"/>
    <col min="3851" max="3851" width="11.7109375" customWidth="1"/>
    <col min="3852" max="3852" width="13" bestFit="1" customWidth="1"/>
    <col min="4097" max="4097" width="8.7109375" customWidth="1"/>
    <col min="4098" max="4098" width="32.5703125" customWidth="1"/>
    <col min="4099" max="4099" width="16" bestFit="1" customWidth="1"/>
    <col min="4100" max="4100" width="9.5703125" customWidth="1"/>
    <col min="4101" max="4101" width="12.5703125" customWidth="1"/>
    <col min="4102" max="4102" width="8.85546875" bestFit="1" customWidth="1"/>
    <col min="4103" max="4103" width="10.7109375" bestFit="1" customWidth="1"/>
    <col min="4104" max="4104" width="12.140625" bestFit="1" customWidth="1"/>
    <col min="4105" max="4105" width="9.28515625" bestFit="1" customWidth="1"/>
    <col min="4106" max="4106" width="13" bestFit="1" customWidth="1"/>
    <col min="4107" max="4107" width="11.7109375" customWidth="1"/>
    <col min="4108" max="4108" width="13" bestFit="1" customWidth="1"/>
    <col min="4353" max="4353" width="8.7109375" customWidth="1"/>
    <col min="4354" max="4354" width="32.5703125" customWidth="1"/>
    <col min="4355" max="4355" width="16" bestFit="1" customWidth="1"/>
    <col min="4356" max="4356" width="9.5703125" customWidth="1"/>
    <col min="4357" max="4357" width="12.5703125" customWidth="1"/>
    <col min="4358" max="4358" width="8.85546875" bestFit="1" customWidth="1"/>
    <col min="4359" max="4359" width="10.7109375" bestFit="1" customWidth="1"/>
    <col min="4360" max="4360" width="12.140625" bestFit="1" customWidth="1"/>
    <col min="4361" max="4361" width="9.28515625" bestFit="1" customWidth="1"/>
    <col min="4362" max="4362" width="13" bestFit="1" customWidth="1"/>
    <col min="4363" max="4363" width="11.7109375" customWidth="1"/>
    <col min="4364" max="4364" width="13" bestFit="1" customWidth="1"/>
    <col min="4609" max="4609" width="8.7109375" customWidth="1"/>
    <col min="4610" max="4610" width="32.5703125" customWidth="1"/>
    <col min="4611" max="4611" width="16" bestFit="1" customWidth="1"/>
    <col min="4612" max="4612" width="9.5703125" customWidth="1"/>
    <col min="4613" max="4613" width="12.5703125" customWidth="1"/>
    <col min="4614" max="4614" width="8.85546875" bestFit="1" customWidth="1"/>
    <col min="4615" max="4615" width="10.7109375" bestFit="1" customWidth="1"/>
    <col min="4616" max="4616" width="12.140625" bestFit="1" customWidth="1"/>
    <col min="4617" max="4617" width="9.28515625" bestFit="1" customWidth="1"/>
    <col min="4618" max="4618" width="13" bestFit="1" customWidth="1"/>
    <col min="4619" max="4619" width="11.7109375" customWidth="1"/>
    <col min="4620" max="4620" width="13" bestFit="1" customWidth="1"/>
    <col min="4865" max="4865" width="8.7109375" customWidth="1"/>
    <col min="4866" max="4866" width="32.5703125" customWidth="1"/>
    <col min="4867" max="4867" width="16" bestFit="1" customWidth="1"/>
    <col min="4868" max="4868" width="9.5703125" customWidth="1"/>
    <col min="4869" max="4869" width="12.5703125" customWidth="1"/>
    <col min="4870" max="4870" width="8.85546875" bestFit="1" customWidth="1"/>
    <col min="4871" max="4871" width="10.7109375" bestFit="1" customWidth="1"/>
    <col min="4872" max="4872" width="12.140625" bestFit="1" customWidth="1"/>
    <col min="4873" max="4873" width="9.28515625" bestFit="1" customWidth="1"/>
    <col min="4874" max="4874" width="13" bestFit="1" customWidth="1"/>
    <col min="4875" max="4875" width="11.7109375" customWidth="1"/>
    <col min="4876" max="4876" width="13" bestFit="1" customWidth="1"/>
    <col min="5121" max="5121" width="8.7109375" customWidth="1"/>
    <col min="5122" max="5122" width="32.5703125" customWidth="1"/>
    <col min="5123" max="5123" width="16" bestFit="1" customWidth="1"/>
    <col min="5124" max="5124" width="9.5703125" customWidth="1"/>
    <col min="5125" max="5125" width="12.5703125" customWidth="1"/>
    <col min="5126" max="5126" width="8.85546875" bestFit="1" customWidth="1"/>
    <col min="5127" max="5127" width="10.7109375" bestFit="1" customWidth="1"/>
    <col min="5128" max="5128" width="12.140625" bestFit="1" customWidth="1"/>
    <col min="5129" max="5129" width="9.28515625" bestFit="1" customWidth="1"/>
    <col min="5130" max="5130" width="13" bestFit="1" customWidth="1"/>
    <col min="5131" max="5131" width="11.7109375" customWidth="1"/>
    <col min="5132" max="5132" width="13" bestFit="1" customWidth="1"/>
    <col min="5377" max="5377" width="8.7109375" customWidth="1"/>
    <col min="5378" max="5378" width="32.5703125" customWidth="1"/>
    <col min="5379" max="5379" width="16" bestFit="1" customWidth="1"/>
    <col min="5380" max="5380" width="9.5703125" customWidth="1"/>
    <col min="5381" max="5381" width="12.5703125" customWidth="1"/>
    <col min="5382" max="5382" width="8.85546875" bestFit="1" customWidth="1"/>
    <col min="5383" max="5383" width="10.7109375" bestFit="1" customWidth="1"/>
    <col min="5384" max="5384" width="12.140625" bestFit="1" customWidth="1"/>
    <col min="5385" max="5385" width="9.28515625" bestFit="1" customWidth="1"/>
    <col min="5386" max="5386" width="13" bestFit="1" customWidth="1"/>
    <col min="5387" max="5387" width="11.7109375" customWidth="1"/>
    <col min="5388" max="5388" width="13" bestFit="1" customWidth="1"/>
    <col min="5633" max="5633" width="8.7109375" customWidth="1"/>
    <col min="5634" max="5634" width="32.5703125" customWidth="1"/>
    <col min="5635" max="5635" width="16" bestFit="1" customWidth="1"/>
    <col min="5636" max="5636" width="9.5703125" customWidth="1"/>
    <col min="5637" max="5637" width="12.5703125" customWidth="1"/>
    <col min="5638" max="5638" width="8.85546875" bestFit="1" customWidth="1"/>
    <col min="5639" max="5639" width="10.7109375" bestFit="1" customWidth="1"/>
    <col min="5640" max="5640" width="12.140625" bestFit="1" customWidth="1"/>
    <col min="5641" max="5641" width="9.28515625" bestFit="1" customWidth="1"/>
    <col min="5642" max="5642" width="13" bestFit="1" customWidth="1"/>
    <col min="5643" max="5643" width="11.7109375" customWidth="1"/>
    <col min="5644" max="5644" width="13" bestFit="1" customWidth="1"/>
    <col min="5889" max="5889" width="8.7109375" customWidth="1"/>
    <col min="5890" max="5890" width="32.5703125" customWidth="1"/>
    <col min="5891" max="5891" width="16" bestFit="1" customWidth="1"/>
    <col min="5892" max="5892" width="9.5703125" customWidth="1"/>
    <col min="5893" max="5893" width="12.5703125" customWidth="1"/>
    <col min="5894" max="5894" width="8.85546875" bestFit="1" customWidth="1"/>
    <col min="5895" max="5895" width="10.7109375" bestFit="1" customWidth="1"/>
    <col min="5896" max="5896" width="12.140625" bestFit="1" customWidth="1"/>
    <col min="5897" max="5897" width="9.28515625" bestFit="1" customWidth="1"/>
    <col min="5898" max="5898" width="13" bestFit="1" customWidth="1"/>
    <col min="5899" max="5899" width="11.7109375" customWidth="1"/>
    <col min="5900" max="5900" width="13" bestFit="1" customWidth="1"/>
    <col min="6145" max="6145" width="8.7109375" customWidth="1"/>
    <col min="6146" max="6146" width="32.5703125" customWidth="1"/>
    <col min="6147" max="6147" width="16" bestFit="1" customWidth="1"/>
    <col min="6148" max="6148" width="9.5703125" customWidth="1"/>
    <col min="6149" max="6149" width="12.5703125" customWidth="1"/>
    <col min="6150" max="6150" width="8.85546875" bestFit="1" customWidth="1"/>
    <col min="6151" max="6151" width="10.7109375" bestFit="1" customWidth="1"/>
    <col min="6152" max="6152" width="12.140625" bestFit="1" customWidth="1"/>
    <col min="6153" max="6153" width="9.28515625" bestFit="1" customWidth="1"/>
    <col min="6154" max="6154" width="13" bestFit="1" customWidth="1"/>
    <col min="6155" max="6155" width="11.7109375" customWidth="1"/>
    <col min="6156" max="6156" width="13" bestFit="1" customWidth="1"/>
    <col min="6401" max="6401" width="8.7109375" customWidth="1"/>
    <col min="6402" max="6402" width="32.5703125" customWidth="1"/>
    <col min="6403" max="6403" width="16" bestFit="1" customWidth="1"/>
    <col min="6404" max="6404" width="9.5703125" customWidth="1"/>
    <col min="6405" max="6405" width="12.5703125" customWidth="1"/>
    <col min="6406" max="6406" width="8.85546875" bestFit="1" customWidth="1"/>
    <col min="6407" max="6407" width="10.7109375" bestFit="1" customWidth="1"/>
    <col min="6408" max="6408" width="12.140625" bestFit="1" customWidth="1"/>
    <col min="6409" max="6409" width="9.28515625" bestFit="1" customWidth="1"/>
    <col min="6410" max="6410" width="13" bestFit="1" customWidth="1"/>
    <col min="6411" max="6411" width="11.7109375" customWidth="1"/>
    <col min="6412" max="6412" width="13" bestFit="1" customWidth="1"/>
    <col min="6657" max="6657" width="8.7109375" customWidth="1"/>
    <col min="6658" max="6658" width="32.5703125" customWidth="1"/>
    <col min="6659" max="6659" width="16" bestFit="1" customWidth="1"/>
    <col min="6660" max="6660" width="9.5703125" customWidth="1"/>
    <col min="6661" max="6661" width="12.5703125" customWidth="1"/>
    <col min="6662" max="6662" width="8.85546875" bestFit="1" customWidth="1"/>
    <col min="6663" max="6663" width="10.7109375" bestFit="1" customWidth="1"/>
    <col min="6664" max="6664" width="12.140625" bestFit="1" customWidth="1"/>
    <col min="6665" max="6665" width="9.28515625" bestFit="1" customWidth="1"/>
    <col min="6666" max="6666" width="13" bestFit="1" customWidth="1"/>
    <col min="6667" max="6667" width="11.7109375" customWidth="1"/>
    <col min="6668" max="6668" width="13" bestFit="1" customWidth="1"/>
    <col min="6913" max="6913" width="8.7109375" customWidth="1"/>
    <col min="6914" max="6914" width="32.5703125" customWidth="1"/>
    <col min="6915" max="6915" width="16" bestFit="1" customWidth="1"/>
    <col min="6916" max="6916" width="9.5703125" customWidth="1"/>
    <col min="6917" max="6917" width="12.5703125" customWidth="1"/>
    <col min="6918" max="6918" width="8.85546875" bestFit="1" customWidth="1"/>
    <col min="6919" max="6919" width="10.7109375" bestFit="1" customWidth="1"/>
    <col min="6920" max="6920" width="12.140625" bestFit="1" customWidth="1"/>
    <col min="6921" max="6921" width="9.28515625" bestFit="1" customWidth="1"/>
    <col min="6922" max="6922" width="13" bestFit="1" customWidth="1"/>
    <col min="6923" max="6923" width="11.7109375" customWidth="1"/>
    <col min="6924" max="6924" width="13" bestFit="1" customWidth="1"/>
    <col min="7169" max="7169" width="8.7109375" customWidth="1"/>
    <col min="7170" max="7170" width="32.5703125" customWidth="1"/>
    <col min="7171" max="7171" width="16" bestFit="1" customWidth="1"/>
    <col min="7172" max="7172" width="9.5703125" customWidth="1"/>
    <col min="7173" max="7173" width="12.5703125" customWidth="1"/>
    <col min="7174" max="7174" width="8.85546875" bestFit="1" customWidth="1"/>
    <col min="7175" max="7175" width="10.7109375" bestFit="1" customWidth="1"/>
    <col min="7176" max="7176" width="12.140625" bestFit="1" customWidth="1"/>
    <col min="7177" max="7177" width="9.28515625" bestFit="1" customWidth="1"/>
    <col min="7178" max="7178" width="13" bestFit="1" customWidth="1"/>
    <col min="7179" max="7179" width="11.7109375" customWidth="1"/>
    <col min="7180" max="7180" width="13" bestFit="1" customWidth="1"/>
    <col min="7425" max="7425" width="8.7109375" customWidth="1"/>
    <col min="7426" max="7426" width="32.5703125" customWidth="1"/>
    <col min="7427" max="7427" width="16" bestFit="1" customWidth="1"/>
    <col min="7428" max="7428" width="9.5703125" customWidth="1"/>
    <col min="7429" max="7429" width="12.5703125" customWidth="1"/>
    <col min="7430" max="7430" width="8.85546875" bestFit="1" customWidth="1"/>
    <col min="7431" max="7431" width="10.7109375" bestFit="1" customWidth="1"/>
    <col min="7432" max="7432" width="12.140625" bestFit="1" customWidth="1"/>
    <col min="7433" max="7433" width="9.28515625" bestFit="1" customWidth="1"/>
    <col min="7434" max="7434" width="13" bestFit="1" customWidth="1"/>
    <col min="7435" max="7435" width="11.7109375" customWidth="1"/>
    <col min="7436" max="7436" width="13" bestFit="1" customWidth="1"/>
    <col min="7681" max="7681" width="8.7109375" customWidth="1"/>
    <col min="7682" max="7682" width="32.5703125" customWidth="1"/>
    <col min="7683" max="7683" width="16" bestFit="1" customWidth="1"/>
    <col min="7684" max="7684" width="9.5703125" customWidth="1"/>
    <col min="7685" max="7685" width="12.5703125" customWidth="1"/>
    <col min="7686" max="7686" width="8.85546875" bestFit="1" customWidth="1"/>
    <col min="7687" max="7687" width="10.7109375" bestFit="1" customWidth="1"/>
    <col min="7688" max="7688" width="12.140625" bestFit="1" customWidth="1"/>
    <col min="7689" max="7689" width="9.28515625" bestFit="1" customWidth="1"/>
    <col min="7690" max="7690" width="13" bestFit="1" customWidth="1"/>
    <col min="7691" max="7691" width="11.7109375" customWidth="1"/>
    <col min="7692" max="7692" width="13" bestFit="1" customWidth="1"/>
    <col min="7937" max="7937" width="8.7109375" customWidth="1"/>
    <col min="7938" max="7938" width="32.5703125" customWidth="1"/>
    <col min="7939" max="7939" width="16" bestFit="1" customWidth="1"/>
    <col min="7940" max="7940" width="9.5703125" customWidth="1"/>
    <col min="7941" max="7941" width="12.5703125" customWidth="1"/>
    <col min="7942" max="7942" width="8.85546875" bestFit="1" customWidth="1"/>
    <col min="7943" max="7943" width="10.7109375" bestFit="1" customWidth="1"/>
    <col min="7944" max="7944" width="12.140625" bestFit="1" customWidth="1"/>
    <col min="7945" max="7945" width="9.28515625" bestFit="1" customWidth="1"/>
    <col min="7946" max="7946" width="13" bestFit="1" customWidth="1"/>
    <col min="7947" max="7947" width="11.7109375" customWidth="1"/>
    <col min="7948" max="7948" width="13" bestFit="1" customWidth="1"/>
    <col min="8193" max="8193" width="8.7109375" customWidth="1"/>
    <col min="8194" max="8194" width="32.5703125" customWidth="1"/>
    <col min="8195" max="8195" width="16" bestFit="1" customWidth="1"/>
    <col min="8196" max="8196" width="9.5703125" customWidth="1"/>
    <col min="8197" max="8197" width="12.5703125" customWidth="1"/>
    <col min="8198" max="8198" width="8.85546875" bestFit="1" customWidth="1"/>
    <col min="8199" max="8199" width="10.7109375" bestFit="1" customWidth="1"/>
    <col min="8200" max="8200" width="12.140625" bestFit="1" customWidth="1"/>
    <col min="8201" max="8201" width="9.28515625" bestFit="1" customWidth="1"/>
    <col min="8202" max="8202" width="13" bestFit="1" customWidth="1"/>
    <col min="8203" max="8203" width="11.7109375" customWidth="1"/>
    <col min="8204" max="8204" width="13" bestFit="1" customWidth="1"/>
    <col min="8449" max="8449" width="8.7109375" customWidth="1"/>
    <col min="8450" max="8450" width="32.5703125" customWidth="1"/>
    <col min="8451" max="8451" width="16" bestFit="1" customWidth="1"/>
    <col min="8452" max="8452" width="9.5703125" customWidth="1"/>
    <col min="8453" max="8453" width="12.5703125" customWidth="1"/>
    <col min="8454" max="8454" width="8.85546875" bestFit="1" customWidth="1"/>
    <col min="8455" max="8455" width="10.7109375" bestFit="1" customWidth="1"/>
    <col min="8456" max="8456" width="12.140625" bestFit="1" customWidth="1"/>
    <col min="8457" max="8457" width="9.28515625" bestFit="1" customWidth="1"/>
    <col min="8458" max="8458" width="13" bestFit="1" customWidth="1"/>
    <col min="8459" max="8459" width="11.7109375" customWidth="1"/>
    <col min="8460" max="8460" width="13" bestFit="1" customWidth="1"/>
    <col min="8705" max="8705" width="8.7109375" customWidth="1"/>
    <col min="8706" max="8706" width="32.5703125" customWidth="1"/>
    <col min="8707" max="8707" width="16" bestFit="1" customWidth="1"/>
    <col min="8708" max="8708" width="9.5703125" customWidth="1"/>
    <col min="8709" max="8709" width="12.5703125" customWidth="1"/>
    <col min="8710" max="8710" width="8.85546875" bestFit="1" customWidth="1"/>
    <col min="8711" max="8711" width="10.7109375" bestFit="1" customWidth="1"/>
    <col min="8712" max="8712" width="12.140625" bestFit="1" customWidth="1"/>
    <col min="8713" max="8713" width="9.28515625" bestFit="1" customWidth="1"/>
    <col min="8714" max="8714" width="13" bestFit="1" customWidth="1"/>
    <col min="8715" max="8715" width="11.7109375" customWidth="1"/>
    <col min="8716" max="8716" width="13" bestFit="1" customWidth="1"/>
    <col min="8961" max="8961" width="8.7109375" customWidth="1"/>
    <col min="8962" max="8962" width="32.5703125" customWidth="1"/>
    <col min="8963" max="8963" width="16" bestFit="1" customWidth="1"/>
    <col min="8964" max="8964" width="9.5703125" customWidth="1"/>
    <col min="8965" max="8965" width="12.5703125" customWidth="1"/>
    <col min="8966" max="8966" width="8.85546875" bestFit="1" customWidth="1"/>
    <col min="8967" max="8967" width="10.7109375" bestFit="1" customWidth="1"/>
    <col min="8968" max="8968" width="12.140625" bestFit="1" customWidth="1"/>
    <col min="8969" max="8969" width="9.28515625" bestFit="1" customWidth="1"/>
    <col min="8970" max="8970" width="13" bestFit="1" customWidth="1"/>
    <col min="8971" max="8971" width="11.7109375" customWidth="1"/>
    <col min="8972" max="8972" width="13" bestFit="1" customWidth="1"/>
    <col min="9217" max="9217" width="8.7109375" customWidth="1"/>
    <col min="9218" max="9218" width="32.5703125" customWidth="1"/>
    <col min="9219" max="9219" width="16" bestFit="1" customWidth="1"/>
    <col min="9220" max="9220" width="9.5703125" customWidth="1"/>
    <col min="9221" max="9221" width="12.5703125" customWidth="1"/>
    <col min="9222" max="9222" width="8.85546875" bestFit="1" customWidth="1"/>
    <col min="9223" max="9223" width="10.7109375" bestFit="1" customWidth="1"/>
    <col min="9224" max="9224" width="12.140625" bestFit="1" customWidth="1"/>
    <col min="9225" max="9225" width="9.28515625" bestFit="1" customWidth="1"/>
    <col min="9226" max="9226" width="13" bestFit="1" customWidth="1"/>
    <col min="9227" max="9227" width="11.7109375" customWidth="1"/>
    <col min="9228" max="9228" width="13" bestFit="1" customWidth="1"/>
    <col min="9473" max="9473" width="8.7109375" customWidth="1"/>
    <col min="9474" max="9474" width="32.5703125" customWidth="1"/>
    <col min="9475" max="9475" width="16" bestFit="1" customWidth="1"/>
    <col min="9476" max="9476" width="9.5703125" customWidth="1"/>
    <col min="9477" max="9477" width="12.5703125" customWidth="1"/>
    <col min="9478" max="9478" width="8.85546875" bestFit="1" customWidth="1"/>
    <col min="9479" max="9479" width="10.7109375" bestFit="1" customWidth="1"/>
    <col min="9480" max="9480" width="12.140625" bestFit="1" customWidth="1"/>
    <col min="9481" max="9481" width="9.28515625" bestFit="1" customWidth="1"/>
    <col min="9482" max="9482" width="13" bestFit="1" customWidth="1"/>
    <col min="9483" max="9483" width="11.7109375" customWidth="1"/>
    <col min="9484" max="9484" width="13" bestFit="1" customWidth="1"/>
    <col min="9729" max="9729" width="8.7109375" customWidth="1"/>
    <col min="9730" max="9730" width="32.5703125" customWidth="1"/>
    <col min="9731" max="9731" width="16" bestFit="1" customWidth="1"/>
    <col min="9732" max="9732" width="9.5703125" customWidth="1"/>
    <col min="9733" max="9733" width="12.5703125" customWidth="1"/>
    <col min="9734" max="9734" width="8.85546875" bestFit="1" customWidth="1"/>
    <col min="9735" max="9735" width="10.7109375" bestFit="1" customWidth="1"/>
    <col min="9736" max="9736" width="12.140625" bestFit="1" customWidth="1"/>
    <col min="9737" max="9737" width="9.28515625" bestFit="1" customWidth="1"/>
    <col min="9738" max="9738" width="13" bestFit="1" customWidth="1"/>
    <col min="9739" max="9739" width="11.7109375" customWidth="1"/>
    <col min="9740" max="9740" width="13" bestFit="1" customWidth="1"/>
    <col min="9985" max="9985" width="8.7109375" customWidth="1"/>
    <col min="9986" max="9986" width="32.5703125" customWidth="1"/>
    <col min="9987" max="9987" width="16" bestFit="1" customWidth="1"/>
    <col min="9988" max="9988" width="9.5703125" customWidth="1"/>
    <col min="9989" max="9989" width="12.5703125" customWidth="1"/>
    <col min="9990" max="9990" width="8.85546875" bestFit="1" customWidth="1"/>
    <col min="9991" max="9991" width="10.7109375" bestFit="1" customWidth="1"/>
    <col min="9992" max="9992" width="12.140625" bestFit="1" customWidth="1"/>
    <col min="9993" max="9993" width="9.28515625" bestFit="1" customWidth="1"/>
    <col min="9994" max="9994" width="13" bestFit="1" customWidth="1"/>
    <col min="9995" max="9995" width="11.7109375" customWidth="1"/>
    <col min="9996" max="9996" width="13" bestFit="1" customWidth="1"/>
    <col min="10241" max="10241" width="8.7109375" customWidth="1"/>
    <col min="10242" max="10242" width="32.5703125" customWidth="1"/>
    <col min="10243" max="10243" width="16" bestFit="1" customWidth="1"/>
    <col min="10244" max="10244" width="9.5703125" customWidth="1"/>
    <col min="10245" max="10245" width="12.5703125" customWidth="1"/>
    <col min="10246" max="10246" width="8.85546875" bestFit="1" customWidth="1"/>
    <col min="10247" max="10247" width="10.7109375" bestFit="1" customWidth="1"/>
    <col min="10248" max="10248" width="12.140625" bestFit="1" customWidth="1"/>
    <col min="10249" max="10249" width="9.28515625" bestFit="1" customWidth="1"/>
    <col min="10250" max="10250" width="13" bestFit="1" customWidth="1"/>
    <col min="10251" max="10251" width="11.7109375" customWidth="1"/>
    <col min="10252" max="10252" width="13" bestFit="1" customWidth="1"/>
    <col min="10497" max="10497" width="8.7109375" customWidth="1"/>
    <col min="10498" max="10498" width="32.5703125" customWidth="1"/>
    <col min="10499" max="10499" width="16" bestFit="1" customWidth="1"/>
    <col min="10500" max="10500" width="9.5703125" customWidth="1"/>
    <col min="10501" max="10501" width="12.5703125" customWidth="1"/>
    <col min="10502" max="10502" width="8.85546875" bestFit="1" customWidth="1"/>
    <col min="10503" max="10503" width="10.7109375" bestFit="1" customWidth="1"/>
    <col min="10504" max="10504" width="12.140625" bestFit="1" customWidth="1"/>
    <col min="10505" max="10505" width="9.28515625" bestFit="1" customWidth="1"/>
    <col min="10506" max="10506" width="13" bestFit="1" customWidth="1"/>
    <col min="10507" max="10507" width="11.7109375" customWidth="1"/>
    <col min="10508" max="10508" width="13" bestFit="1" customWidth="1"/>
    <col min="10753" max="10753" width="8.7109375" customWidth="1"/>
    <col min="10754" max="10754" width="32.5703125" customWidth="1"/>
    <col min="10755" max="10755" width="16" bestFit="1" customWidth="1"/>
    <col min="10756" max="10756" width="9.5703125" customWidth="1"/>
    <col min="10757" max="10757" width="12.5703125" customWidth="1"/>
    <col min="10758" max="10758" width="8.85546875" bestFit="1" customWidth="1"/>
    <col min="10759" max="10759" width="10.7109375" bestFit="1" customWidth="1"/>
    <col min="10760" max="10760" width="12.140625" bestFit="1" customWidth="1"/>
    <col min="10761" max="10761" width="9.28515625" bestFit="1" customWidth="1"/>
    <col min="10762" max="10762" width="13" bestFit="1" customWidth="1"/>
    <col min="10763" max="10763" width="11.7109375" customWidth="1"/>
    <col min="10764" max="10764" width="13" bestFit="1" customWidth="1"/>
    <col min="11009" max="11009" width="8.7109375" customWidth="1"/>
    <col min="11010" max="11010" width="32.5703125" customWidth="1"/>
    <col min="11011" max="11011" width="16" bestFit="1" customWidth="1"/>
    <col min="11012" max="11012" width="9.5703125" customWidth="1"/>
    <col min="11013" max="11013" width="12.5703125" customWidth="1"/>
    <col min="11014" max="11014" width="8.85546875" bestFit="1" customWidth="1"/>
    <col min="11015" max="11015" width="10.7109375" bestFit="1" customWidth="1"/>
    <col min="11016" max="11016" width="12.140625" bestFit="1" customWidth="1"/>
    <col min="11017" max="11017" width="9.28515625" bestFit="1" customWidth="1"/>
    <col min="11018" max="11018" width="13" bestFit="1" customWidth="1"/>
    <col min="11019" max="11019" width="11.7109375" customWidth="1"/>
    <col min="11020" max="11020" width="13" bestFit="1" customWidth="1"/>
    <col min="11265" max="11265" width="8.7109375" customWidth="1"/>
    <col min="11266" max="11266" width="32.5703125" customWidth="1"/>
    <col min="11267" max="11267" width="16" bestFit="1" customWidth="1"/>
    <col min="11268" max="11268" width="9.5703125" customWidth="1"/>
    <col min="11269" max="11269" width="12.5703125" customWidth="1"/>
    <col min="11270" max="11270" width="8.85546875" bestFit="1" customWidth="1"/>
    <col min="11271" max="11271" width="10.7109375" bestFit="1" customWidth="1"/>
    <col min="11272" max="11272" width="12.140625" bestFit="1" customWidth="1"/>
    <col min="11273" max="11273" width="9.28515625" bestFit="1" customWidth="1"/>
    <col min="11274" max="11274" width="13" bestFit="1" customWidth="1"/>
    <col min="11275" max="11275" width="11.7109375" customWidth="1"/>
    <col min="11276" max="11276" width="13" bestFit="1" customWidth="1"/>
    <col min="11521" max="11521" width="8.7109375" customWidth="1"/>
    <col min="11522" max="11522" width="32.5703125" customWidth="1"/>
    <col min="11523" max="11523" width="16" bestFit="1" customWidth="1"/>
    <col min="11524" max="11524" width="9.5703125" customWidth="1"/>
    <col min="11525" max="11525" width="12.5703125" customWidth="1"/>
    <col min="11526" max="11526" width="8.85546875" bestFit="1" customWidth="1"/>
    <col min="11527" max="11527" width="10.7109375" bestFit="1" customWidth="1"/>
    <col min="11528" max="11528" width="12.140625" bestFit="1" customWidth="1"/>
    <col min="11529" max="11529" width="9.28515625" bestFit="1" customWidth="1"/>
    <col min="11530" max="11530" width="13" bestFit="1" customWidth="1"/>
    <col min="11531" max="11531" width="11.7109375" customWidth="1"/>
    <col min="11532" max="11532" width="13" bestFit="1" customWidth="1"/>
    <col min="11777" max="11777" width="8.7109375" customWidth="1"/>
    <col min="11778" max="11778" width="32.5703125" customWidth="1"/>
    <col min="11779" max="11779" width="16" bestFit="1" customWidth="1"/>
    <col min="11780" max="11780" width="9.5703125" customWidth="1"/>
    <col min="11781" max="11781" width="12.5703125" customWidth="1"/>
    <col min="11782" max="11782" width="8.85546875" bestFit="1" customWidth="1"/>
    <col min="11783" max="11783" width="10.7109375" bestFit="1" customWidth="1"/>
    <col min="11784" max="11784" width="12.140625" bestFit="1" customWidth="1"/>
    <col min="11785" max="11785" width="9.28515625" bestFit="1" customWidth="1"/>
    <col min="11786" max="11786" width="13" bestFit="1" customWidth="1"/>
    <col min="11787" max="11787" width="11.7109375" customWidth="1"/>
    <col min="11788" max="11788" width="13" bestFit="1" customWidth="1"/>
    <col min="12033" max="12033" width="8.7109375" customWidth="1"/>
    <col min="12034" max="12034" width="32.5703125" customWidth="1"/>
    <col min="12035" max="12035" width="16" bestFit="1" customWidth="1"/>
    <col min="12036" max="12036" width="9.5703125" customWidth="1"/>
    <col min="12037" max="12037" width="12.5703125" customWidth="1"/>
    <col min="12038" max="12038" width="8.85546875" bestFit="1" customWidth="1"/>
    <col min="12039" max="12039" width="10.7109375" bestFit="1" customWidth="1"/>
    <col min="12040" max="12040" width="12.140625" bestFit="1" customWidth="1"/>
    <col min="12041" max="12041" width="9.28515625" bestFit="1" customWidth="1"/>
    <col min="12042" max="12042" width="13" bestFit="1" customWidth="1"/>
    <col min="12043" max="12043" width="11.7109375" customWidth="1"/>
    <col min="12044" max="12044" width="13" bestFit="1" customWidth="1"/>
    <col min="12289" max="12289" width="8.7109375" customWidth="1"/>
    <col min="12290" max="12290" width="32.5703125" customWidth="1"/>
    <col min="12291" max="12291" width="16" bestFit="1" customWidth="1"/>
    <col min="12292" max="12292" width="9.5703125" customWidth="1"/>
    <col min="12293" max="12293" width="12.5703125" customWidth="1"/>
    <col min="12294" max="12294" width="8.85546875" bestFit="1" customWidth="1"/>
    <col min="12295" max="12295" width="10.7109375" bestFit="1" customWidth="1"/>
    <col min="12296" max="12296" width="12.140625" bestFit="1" customWidth="1"/>
    <col min="12297" max="12297" width="9.28515625" bestFit="1" customWidth="1"/>
    <col min="12298" max="12298" width="13" bestFit="1" customWidth="1"/>
    <col min="12299" max="12299" width="11.7109375" customWidth="1"/>
    <col min="12300" max="12300" width="13" bestFit="1" customWidth="1"/>
    <col min="12545" max="12545" width="8.7109375" customWidth="1"/>
    <col min="12546" max="12546" width="32.5703125" customWidth="1"/>
    <col min="12547" max="12547" width="16" bestFit="1" customWidth="1"/>
    <col min="12548" max="12548" width="9.5703125" customWidth="1"/>
    <col min="12549" max="12549" width="12.5703125" customWidth="1"/>
    <col min="12550" max="12550" width="8.85546875" bestFit="1" customWidth="1"/>
    <col min="12551" max="12551" width="10.7109375" bestFit="1" customWidth="1"/>
    <col min="12552" max="12552" width="12.140625" bestFit="1" customWidth="1"/>
    <col min="12553" max="12553" width="9.28515625" bestFit="1" customWidth="1"/>
    <col min="12554" max="12554" width="13" bestFit="1" customWidth="1"/>
    <col min="12555" max="12555" width="11.7109375" customWidth="1"/>
    <col min="12556" max="12556" width="13" bestFit="1" customWidth="1"/>
    <col min="12801" max="12801" width="8.7109375" customWidth="1"/>
    <col min="12802" max="12802" width="32.5703125" customWidth="1"/>
    <col min="12803" max="12803" width="16" bestFit="1" customWidth="1"/>
    <col min="12804" max="12804" width="9.5703125" customWidth="1"/>
    <col min="12805" max="12805" width="12.5703125" customWidth="1"/>
    <col min="12806" max="12806" width="8.85546875" bestFit="1" customWidth="1"/>
    <col min="12807" max="12807" width="10.7109375" bestFit="1" customWidth="1"/>
    <col min="12808" max="12808" width="12.140625" bestFit="1" customWidth="1"/>
    <col min="12809" max="12809" width="9.28515625" bestFit="1" customWidth="1"/>
    <col min="12810" max="12810" width="13" bestFit="1" customWidth="1"/>
    <col min="12811" max="12811" width="11.7109375" customWidth="1"/>
    <col min="12812" max="12812" width="13" bestFit="1" customWidth="1"/>
    <col min="13057" max="13057" width="8.7109375" customWidth="1"/>
    <col min="13058" max="13058" width="32.5703125" customWidth="1"/>
    <col min="13059" max="13059" width="16" bestFit="1" customWidth="1"/>
    <col min="13060" max="13060" width="9.5703125" customWidth="1"/>
    <col min="13061" max="13061" width="12.5703125" customWidth="1"/>
    <col min="13062" max="13062" width="8.85546875" bestFit="1" customWidth="1"/>
    <col min="13063" max="13063" width="10.7109375" bestFit="1" customWidth="1"/>
    <col min="13064" max="13064" width="12.140625" bestFit="1" customWidth="1"/>
    <col min="13065" max="13065" width="9.28515625" bestFit="1" customWidth="1"/>
    <col min="13066" max="13066" width="13" bestFit="1" customWidth="1"/>
    <col min="13067" max="13067" width="11.7109375" customWidth="1"/>
    <col min="13068" max="13068" width="13" bestFit="1" customWidth="1"/>
    <col min="13313" max="13313" width="8.7109375" customWidth="1"/>
    <col min="13314" max="13314" width="32.5703125" customWidth="1"/>
    <col min="13315" max="13315" width="16" bestFit="1" customWidth="1"/>
    <col min="13316" max="13316" width="9.5703125" customWidth="1"/>
    <col min="13317" max="13317" width="12.5703125" customWidth="1"/>
    <col min="13318" max="13318" width="8.85546875" bestFit="1" customWidth="1"/>
    <col min="13319" max="13319" width="10.7109375" bestFit="1" customWidth="1"/>
    <col min="13320" max="13320" width="12.140625" bestFit="1" customWidth="1"/>
    <col min="13321" max="13321" width="9.28515625" bestFit="1" customWidth="1"/>
    <col min="13322" max="13322" width="13" bestFit="1" customWidth="1"/>
    <col min="13323" max="13323" width="11.7109375" customWidth="1"/>
    <col min="13324" max="13324" width="13" bestFit="1" customWidth="1"/>
    <col min="13569" max="13569" width="8.7109375" customWidth="1"/>
    <col min="13570" max="13570" width="32.5703125" customWidth="1"/>
    <col min="13571" max="13571" width="16" bestFit="1" customWidth="1"/>
    <col min="13572" max="13572" width="9.5703125" customWidth="1"/>
    <col min="13573" max="13573" width="12.5703125" customWidth="1"/>
    <col min="13574" max="13574" width="8.85546875" bestFit="1" customWidth="1"/>
    <col min="13575" max="13575" width="10.7109375" bestFit="1" customWidth="1"/>
    <col min="13576" max="13576" width="12.140625" bestFit="1" customWidth="1"/>
    <col min="13577" max="13577" width="9.28515625" bestFit="1" customWidth="1"/>
    <col min="13578" max="13578" width="13" bestFit="1" customWidth="1"/>
    <col min="13579" max="13579" width="11.7109375" customWidth="1"/>
    <col min="13580" max="13580" width="13" bestFit="1" customWidth="1"/>
    <col min="13825" max="13825" width="8.7109375" customWidth="1"/>
    <col min="13826" max="13826" width="32.5703125" customWidth="1"/>
    <col min="13827" max="13827" width="16" bestFit="1" customWidth="1"/>
    <col min="13828" max="13828" width="9.5703125" customWidth="1"/>
    <col min="13829" max="13829" width="12.5703125" customWidth="1"/>
    <col min="13830" max="13830" width="8.85546875" bestFit="1" customWidth="1"/>
    <col min="13831" max="13831" width="10.7109375" bestFit="1" customWidth="1"/>
    <col min="13832" max="13832" width="12.140625" bestFit="1" customWidth="1"/>
    <col min="13833" max="13833" width="9.28515625" bestFit="1" customWidth="1"/>
    <col min="13834" max="13834" width="13" bestFit="1" customWidth="1"/>
    <col min="13835" max="13835" width="11.7109375" customWidth="1"/>
    <col min="13836" max="13836" width="13" bestFit="1" customWidth="1"/>
    <col min="14081" max="14081" width="8.7109375" customWidth="1"/>
    <col min="14082" max="14082" width="32.5703125" customWidth="1"/>
    <col min="14083" max="14083" width="16" bestFit="1" customWidth="1"/>
    <col min="14084" max="14084" width="9.5703125" customWidth="1"/>
    <col min="14085" max="14085" width="12.5703125" customWidth="1"/>
    <col min="14086" max="14086" width="8.85546875" bestFit="1" customWidth="1"/>
    <col min="14087" max="14087" width="10.7109375" bestFit="1" customWidth="1"/>
    <col min="14088" max="14088" width="12.140625" bestFit="1" customWidth="1"/>
    <col min="14089" max="14089" width="9.28515625" bestFit="1" customWidth="1"/>
    <col min="14090" max="14090" width="13" bestFit="1" customWidth="1"/>
    <col min="14091" max="14091" width="11.7109375" customWidth="1"/>
    <col min="14092" max="14092" width="13" bestFit="1" customWidth="1"/>
    <col min="14337" max="14337" width="8.7109375" customWidth="1"/>
    <col min="14338" max="14338" width="32.5703125" customWidth="1"/>
    <col min="14339" max="14339" width="16" bestFit="1" customWidth="1"/>
    <col min="14340" max="14340" width="9.5703125" customWidth="1"/>
    <col min="14341" max="14341" width="12.5703125" customWidth="1"/>
    <col min="14342" max="14342" width="8.85546875" bestFit="1" customWidth="1"/>
    <col min="14343" max="14343" width="10.7109375" bestFit="1" customWidth="1"/>
    <col min="14344" max="14344" width="12.140625" bestFit="1" customWidth="1"/>
    <col min="14345" max="14345" width="9.28515625" bestFit="1" customWidth="1"/>
    <col min="14346" max="14346" width="13" bestFit="1" customWidth="1"/>
    <col min="14347" max="14347" width="11.7109375" customWidth="1"/>
    <col min="14348" max="14348" width="13" bestFit="1" customWidth="1"/>
    <col min="14593" max="14593" width="8.7109375" customWidth="1"/>
    <col min="14594" max="14594" width="32.5703125" customWidth="1"/>
    <col min="14595" max="14595" width="16" bestFit="1" customWidth="1"/>
    <col min="14596" max="14596" width="9.5703125" customWidth="1"/>
    <col min="14597" max="14597" width="12.5703125" customWidth="1"/>
    <col min="14598" max="14598" width="8.85546875" bestFit="1" customWidth="1"/>
    <col min="14599" max="14599" width="10.7109375" bestFit="1" customWidth="1"/>
    <col min="14600" max="14600" width="12.140625" bestFit="1" customWidth="1"/>
    <col min="14601" max="14601" width="9.28515625" bestFit="1" customWidth="1"/>
    <col min="14602" max="14602" width="13" bestFit="1" customWidth="1"/>
    <col min="14603" max="14603" width="11.7109375" customWidth="1"/>
    <col min="14604" max="14604" width="13" bestFit="1" customWidth="1"/>
    <col min="14849" max="14849" width="8.7109375" customWidth="1"/>
    <col min="14850" max="14850" width="32.5703125" customWidth="1"/>
    <col min="14851" max="14851" width="16" bestFit="1" customWidth="1"/>
    <col min="14852" max="14852" width="9.5703125" customWidth="1"/>
    <col min="14853" max="14853" width="12.5703125" customWidth="1"/>
    <col min="14854" max="14854" width="8.85546875" bestFit="1" customWidth="1"/>
    <col min="14855" max="14855" width="10.7109375" bestFit="1" customWidth="1"/>
    <col min="14856" max="14856" width="12.140625" bestFit="1" customWidth="1"/>
    <col min="14857" max="14857" width="9.28515625" bestFit="1" customWidth="1"/>
    <col min="14858" max="14858" width="13" bestFit="1" customWidth="1"/>
    <col min="14859" max="14859" width="11.7109375" customWidth="1"/>
    <col min="14860" max="14860" width="13" bestFit="1" customWidth="1"/>
    <col min="15105" max="15105" width="8.7109375" customWidth="1"/>
    <col min="15106" max="15106" width="32.5703125" customWidth="1"/>
    <col min="15107" max="15107" width="16" bestFit="1" customWidth="1"/>
    <col min="15108" max="15108" width="9.5703125" customWidth="1"/>
    <col min="15109" max="15109" width="12.5703125" customWidth="1"/>
    <col min="15110" max="15110" width="8.85546875" bestFit="1" customWidth="1"/>
    <col min="15111" max="15111" width="10.7109375" bestFit="1" customWidth="1"/>
    <col min="15112" max="15112" width="12.140625" bestFit="1" customWidth="1"/>
    <col min="15113" max="15113" width="9.28515625" bestFit="1" customWidth="1"/>
    <col min="15114" max="15114" width="13" bestFit="1" customWidth="1"/>
    <col min="15115" max="15115" width="11.7109375" customWidth="1"/>
    <col min="15116" max="15116" width="13" bestFit="1" customWidth="1"/>
    <col min="15361" max="15361" width="8.7109375" customWidth="1"/>
    <col min="15362" max="15362" width="32.5703125" customWidth="1"/>
    <col min="15363" max="15363" width="16" bestFit="1" customWidth="1"/>
    <col min="15364" max="15364" width="9.5703125" customWidth="1"/>
    <col min="15365" max="15365" width="12.5703125" customWidth="1"/>
    <col min="15366" max="15366" width="8.85546875" bestFit="1" customWidth="1"/>
    <col min="15367" max="15367" width="10.7109375" bestFit="1" customWidth="1"/>
    <col min="15368" max="15368" width="12.140625" bestFit="1" customWidth="1"/>
    <col min="15369" max="15369" width="9.28515625" bestFit="1" customWidth="1"/>
    <col min="15370" max="15370" width="13" bestFit="1" customWidth="1"/>
    <col min="15371" max="15371" width="11.7109375" customWidth="1"/>
    <col min="15372" max="15372" width="13" bestFit="1" customWidth="1"/>
    <col min="15617" max="15617" width="8.7109375" customWidth="1"/>
    <col min="15618" max="15618" width="32.5703125" customWidth="1"/>
    <col min="15619" max="15619" width="16" bestFit="1" customWidth="1"/>
    <col min="15620" max="15620" width="9.5703125" customWidth="1"/>
    <col min="15621" max="15621" width="12.5703125" customWidth="1"/>
    <col min="15622" max="15622" width="8.85546875" bestFit="1" customWidth="1"/>
    <col min="15623" max="15623" width="10.7109375" bestFit="1" customWidth="1"/>
    <col min="15624" max="15624" width="12.140625" bestFit="1" customWidth="1"/>
    <col min="15625" max="15625" width="9.28515625" bestFit="1" customWidth="1"/>
    <col min="15626" max="15626" width="13" bestFit="1" customWidth="1"/>
    <col min="15627" max="15627" width="11.7109375" customWidth="1"/>
    <col min="15628" max="15628" width="13" bestFit="1" customWidth="1"/>
    <col min="15873" max="15873" width="8.7109375" customWidth="1"/>
    <col min="15874" max="15874" width="32.5703125" customWidth="1"/>
    <col min="15875" max="15875" width="16" bestFit="1" customWidth="1"/>
    <col min="15876" max="15876" width="9.5703125" customWidth="1"/>
    <col min="15877" max="15877" width="12.5703125" customWidth="1"/>
    <col min="15878" max="15878" width="8.85546875" bestFit="1" customWidth="1"/>
    <col min="15879" max="15879" width="10.7109375" bestFit="1" customWidth="1"/>
    <col min="15880" max="15880" width="12.140625" bestFit="1" customWidth="1"/>
    <col min="15881" max="15881" width="9.28515625" bestFit="1" customWidth="1"/>
    <col min="15882" max="15882" width="13" bestFit="1" customWidth="1"/>
    <col min="15883" max="15883" width="11.7109375" customWidth="1"/>
    <col min="15884" max="15884" width="13" bestFit="1" customWidth="1"/>
    <col min="16129" max="16129" width="8.7109375" customWidth="1"/>
    <col min="16130" max="16130" width="32.5703125" customWidth="1"/>
    <col min="16131" max="16131" width="16" bestFit="1" customWidth="1"/>
    <col min="16132" max="16132" width="9.5703125" customWidth="1"/>
    <col min="16133" max="16133" width="12.5703125" customWidth="1"/>
    <col min="16134" max="16134" width="8.85546875" bestFit="1" customWidth="1"/>
    <col min="16135" max="16135" width="10.7109375" bestFit="1" customWidth="1"/>
    <col min="16136" max="16136" width="12.140625" bestFit="1" customWidth="1"/>
    <col min="16137" max="16137" width="9.28515625" bestFit="1" customWidth="1"/>
    <col min="16138" max="16138" width="13" bestFit="1" customWidth="1"/>
    <col min="16139" max="16139" width="11.7109375" customWidth="1"/>
    <col min="16140" max="16140" width="13" bestFit="1" customWidth="1"/>
  </cols>
  <sheetData>
    <row r="1" spans="1:12" s="2" customFormat="1" ht="18" x14ac:dyDescent="0.25">
      <c r="A1" s="1" t="s">
        <v>32</v>
      </c>
      <c r="D1" s="3"/>
    </row>
    <row r="2" spans="1:12" s="2" customFormat="1" ht="18" x14ac:dyDescent="0.25">
      <c r="A2" s="1"/>
      <c r="D2" s="3"/>
    </row>
    <row r="3" spans="1:12" ht="18" x14ac:dyDescent="0.25">
      <c r="A3" s="4" t="s">
        <v>0</v>
      </c>
      <c r="B3" s="5"/>
      <c r="C3" s="5"/>
      <c r="D3" s="6"/>
      <c r="E3" s="5"/>
      <c r="F3" s="5"/>
      <c r="G3" s="5"/>
      <c r="H3" s="5"/>
      <c r="I3" s="5"/>
      <c r="J3" s="5"/>
    </row>
    <row r="4" spans="1:12" ht="18" x14ac:dyDescent="0.25">
      <c r="A4" s="4" t="s">
        <v>1</v>
      </c>
      <c r="B4" s="5"/>
      <c r="C4" s="5"/>
      <c r="D4" s="6"/>
      <c r="E4" s="5"/>
      <c r="F4" s="5"/>
      <c r="G4" s="5"/>
      <c r="H4" s="5"/>
      <c r="I4" s="5"/>
      <c r="J4" s="5"/>
    </row>
    <row r="5" spans="1:12" ht="18" x14ac:dyDescent="0.25">
      <c r="A5" s="4" t="s">
        <v>2</v>
      </c>
      <c r="B5" s="5"/>
      <c r="C5" s="5"/>
      <c r="D5" s="6"/>
      <c r="E5" s="5"/>
      <c r="F5" s="5"/>
      <c r="G5" s="5"/>
      <c r="H5" s="5"/>
      <c r="I5" s="5"/>
      <c r="J5" s="5"/>
    </row>
    <row r="6" spans="1:12" x14ac:dyDescent="0.25">
      <c r="A6" s="7"/>
    </row>
    <row r="7" spans="1:12" x14ac:dyDescent="0.25">
      <c r="A7" t="s">
        <v>3</v>
      </c>
      <c r="C7" s="9">
        <v>40162357</v>
      </c>
      <c r="D7" s="10" t="s">
        <v>36</v>
      </c>
      <c r="E7" s="11"/>
    </row>
    <row r="9" spans="1:12" x14ac:dyDescent="0.25">
      <c r="A9" t="s">
        <v>4</v>
      </c>
      <c r="C9" s="12">
        <v>0.42680000000000001</v>
      </c>
      <c r="D9" s="13" t="s">
        <v>5</v>
      </c>
    </row>
    <row r="11" spans="1:12" x14ac:dyDescent="0.25">
      <c r="A11" t="s">
        <v>6</v>
      </c>
      <c r="C11" s="14">
        <f>C7*C9</f>
        <v>17141293.967599999</v>
      </c>
    </row>
    <row r="13" spans="1:12" x14ac:dyDescent="0.25">
      <c r="A13" t="s">
        <v>7</v>
      </c>
      <c r="C13" s="15">
        <f>6.31-0.02</f>
        <v>6.29</v>
      </c>
      <c r="D13" s="13" t="s">
        <v>8</v>
      </c>
      <c r="E13" s="10"/>
    </row>
    <row r="14" spans="1:12" x14ac:dyDescent="0.25">
      <c r="H14" s="16"/>
      <c r="I14" s="16"/>
      <c r="J14" s="16"/>
      <c r="K14" s="16"/>
    </row>
    <row r="15" spans="1:12" x14ac:dyDescent="0.25">
      <c r="A15" t="s">
        <v>9</v>
      </c>
      <c r="C15" s="8">
        <f>ROUND(C11*C13,0)</f>
        <v>107818739</v>
      </c>
      <c r="G15" s="7"/>
      <c r="H15" s="8"/>
      <c r="I15" s="8"/>
      <c r="J15" s="8"/>
      <c r="K15" s="17"/>
      <c r="L15" s="17"/>
    </row>
    <row r="16" spans="1:12" x14ac:dyDescent="0.25">
      <c r="I16" s="8"/>
      <c r="J16" s="8"/>
    </row>
    <row r="17" spans="1:12" x14ac:dyDescent="0.25">
      <c r="A17" t="s">
        <v>10</v>
      </c>
      <c r="C17" s="18">
        <f>C15*0.33</f>
        <v>35580183.870000005</v>
      </c>
      <c r="D17" s="19" t="s">
        <v>11</v>
      </c>
      <c r="G17" s="7"/>
      <c r="H17" s="8"/>
      <c r="I17" s="8"/>
      <c r="J17" s="8"/>
      <c r="K17" s="8"/>
      <c r="L17" s="17"/>
    </row>
    <row r="18" spans="1:12" x14ac:dyDescent="0.25">
      <c r="G18" s="7"/>
    </row>
    <row r="19" spans="1:12" x14ac:dyDescent="0.25">
      <c r="A19" s="7" t="s">
        <v>12</v>
      </c>
      <c r="C19" s="20">
        <f>+J55</f>
        <v>0.13228434144893111</v>
      </c>
      <c r="D19" s="19" t="s">
        <v>34</v>
      </c>
      <c r="H19" s="8"/>
    </row>
    <row r="20" spans="1:12" x14ac:dyDescent="0.25">
      <c r="H20" s="8"/>
    </row>
    <row r="21" spans="1:12" x14ac:dyDescent="0.25">
      <c r="A21" t="s">
        <v>13</v>
      </c>
      <c r="C21" s="21">
        <f>C17*C19</f>
        <v>4706701.1918748319</v>
      </c>
      <c r="H21" s="8"/>
    </row>
    <row r="22" spans="1:12" x14ac:dyDescent="0.25">
      <c r="H22" s="8"/>
    </row>
    <row r="23" spans="1:12" x14ac:dyDescent="0.25">
      <c r="B23" s="22" t="s">
        <v>14</v>
      </c>
      <c r="C23" s="23">
        <f>C21/C15</f>
        <v>4.3653832678147271E-2</v>
      </c>
      <c r="H23" s="8"/>
    </row>
    <row r="24" spans="1:12" x14ac:dyDescent="0.25">
      <c r="A24" s="24"/>
      <c r="C24" s="23"/>
      <c r="H24" s="8"/>
    </row>
    <row r="25" spans="1:12" x14ac:dyDescent="0.25">
      <c r="A25" s="24"/>
      <c r="C25" s="23"/>
      <c r="H25" s="8"/>
    </row>
    <row r="26" spans="1:12" x14ac:dyDescent="0.25">
      <c r="H26" s="8"/>
    </row>
    <row r="27" spans="1:12" x14ac:dyDescent="0.25">
      <c r="A27" s="25" t="s">
        <v>5</v>
      </c>
      <c r="B27" s="26"/>
      <c r="C27" s="27"/>
      <c r="D27" s="27"/>
      <c r="E27" s="28"/>
      <c r="F27" s="29"/>
    </row>
    <row r="28" spans="1:12" x14ac:dyDescent="0.25">
      <c r="B28" s="30" t="s">
        <v>15</v>
      </c>
      <c r="C28" s="31"/>
      <c r="D28" s="31"/>
      <c r="E28" s="31"/>
      <c r="F28" s="32">
        <v>24960</v>
      </c>
    </row>
    <row r="29" spans="1:12" x14ac:dyDescent="0.25">
      <c r="B29" s="30" t="s">
        <v>16</v>
      </c>
      <c r="C29" s="31"/>
      <c r="D29" s="31"/>
      <c r="E29" s="31"/>
      <c r="F29" s="33">
        <v>8720</v>
      </c>
    </row>
    <row r="30" spans="1:12" x14ac:dyDescent="0.25">
      <c r="B30" s="30" t="s">
        <v>17</v>
      </c>
      <c r="C30" s="31"/>
      <c r="D30" s="31"/>
      <c r="E30" s="31"/>
      <c r="F30" s="34">
        <f>SUM(F28:F29)</f>
        <v>33680</v>
      </c>
    </row>
    <row r="31" spans="1:12" x14ac:dyDescent="0.25">
      <c r="B31" s="30"/>
      <c r="C31" s="31"/>
      <c r="D31" s="31"/>
      <c r="E31" s="31"/>
      <c r="F31" s="35"/>
    </row>
    <row r="32" spans="1:12" x14ac:dyDescent="0.25">
      <c r="B32" s="36" t="s">
        <v>18</v>
      </c>
      <c r="C32" s="37"/>
      <c r="D32" s="38">
        <f>C9</f>
        <v>0.42680000000000001</v>
      </c>
      <c r="E32" s="31"/>
      <c r="F32" s="35"/>
    </row>
    <row r="33" spans="1:11" x14ac:dyDescent="0.25">
      <c r="B33" s="36" t="s">
        <v>19</v>
      </c>
      <c r="C33" s="37"/>
      <c r="D33" s="39">
        <f>D34-D32</f>
        <v>0.57319999999999993</v>
      </c>
      <c r="E33" s="31"/>
      <c r="F33" s="35"/>
    </row>
    <row r="34" spans="1:11" x14ac:dyDescent="0.25">
      <c r="B34" s="30"/>
      <c r="C34" s="31"/>
      <c r="D34" s="40">
        <v>1</v>
      </c>
      <c r="E34" s="31"/>
      <c r="F34" s="35"/>
    </row>
    <row r="35" spans="1:11" x14ac:dyDescent="0.25">
      <c r="B35" s="41"/>
      <c r="C35" s="42"/>
      <c r="D35" s="42"/>
      <c r="E35" s="43"/>
      <c r="F35" s="44"/>
    </row>
    <row r="36" spans="1:11" x14ac:dyDescent="0.25">
      <c r="D36"/>
    </row>
    <row r="37" spans="1:11" x14ac:dyDescent="0.25">
      <c r="D37"/>
    </row>
    <row r="38" spans="1:11" x14ac:dyDescent="0.25">
      <c r="A38" s="45" t="s">
        <v>8</v>
      </c>
      <c r="B38" s="46" t="s">
        <v>33</v>
      </c>
      <c r="C38" s="46"/>
      <c r="D38" s="46"/>
      <c r="E38" s="46"/>
      <c r="F38" s="46"/>
      <c r="G38" s="47"/>
      <c r="H38" s="47"/>
      <c r="I38" s="47"/>
      <c r="J38" s="47"/>
      <c r="K38" s="47"/>
    </row>
    <row r="39" spans="1:11" x14ac:dyDescent="0.25">
      <c r="A39" s="25"/>
      <c r="D39"/>
    </row>
    <row r="40" spans="1:11" x14ac:dyDescent="0.25">
      <c r="A40" s="25"/>
      <c r="D40"/>
    </row>
    <row r="41" spans="1:11" x14ac:dyDescent="0.25">
      <c r="A41" s="25" t="s">
        <v>11</v>
      </c>
      <c r="B41" s="48" t="s">
        <v>20</v>
      </c>
      <c r="C41" s="49"/>
      <c r="D41"/>
    </row>
    <row r="42" spans="1:11" x14ac:dyDescent="0.25">
      <c r="D42"/>
    </row>
    <row r="43" spans="1:11" x14ac:dyDescent="0.25">
      <c r="D43"/>
    </row>
    <row r="44" spans="1:11" x14ac:dyDescent="0.25">
      <c r="A44" s="25" t="s">
        <v>21</v>
      </c>
      <c r="B44" s="26"/>
      <c r="C44" s="27"/>
      <c r="D44" s="28"/>
      <c r="E44" s="27"/>
      <c r="F44" s="27"/>
      <c r="G44" s="27"/>
      <c r="H44" s="27"/>
      <c r="I44" s="27"/>
      <c r="J44" s="27"/>
      <c r="K44" s="29"/>
    </row>
    <row r="45" spans="1:11" x14ac:dyDescent="0.25">
      <c r="B45" s="50" t="s">
        <v>22</v>
      </c>
      <c r="C45" s="51" t="s">
        <v>23</v>
      </c>
      <c r="D45" s="31"/>
      <c r="E45" s="51" t="s">
        <v>24</v>
      </c>
      <c r="F45" s="51" t="s">
        <v>25</v>
      </c>
      <c r="G45" s="51" t="s">
        <v>26</v>
      </c>
      <c r="H45" s="52" t="s">
        <v>35</v>
      </c>
      <c r="I45" s="31"/>
      <c r="J45" s="31"/>
      <c r="K45" s="35"/>
    </row>
    <row r="46" spans="1:11" x14ac:dyDescent="0.25">
      <c r="B46" s="30" t="s">
        <v>27</v>
      </c>
      <c r="C46" s="31" t="s">
        <v>28</v>
      </c>
      <c r="D46" s="31"/>
      <c r="E46" s="62">
        <v>140</v>
      </c>
      <c r="F46" s="63">
        <v>6720</v>
      </c>
      <c r="G46" s="40">
        <f>F46/$F$55</f>
        <v>0.1995249406175772</v>
      </c>
      <c r="H46" s="64">
        <v>117.47</v>
      </c>
      <c r="I46" s="65">
        <v>0.11747</v>
      </c>
      <c r="J46" s="53">
        <f>I46*G46</f>
        <v>2.3438194774346794E-2</v>
      </c>
      <c r="K46" s="54">
        <f>$C$17*J46</f>
        <v>833935.27965213219</v>
      </c>
    </row>
    <row r="47" spans="1:11" x14ac:dyDescent="0.25">
      <c r="B47" s="30" t="s">
        <v>27</v>
      </c>
      <c r="C47" s="31" t="s">
        <v>28</v>
      </c>
      <c r="D47" s="31"/>
      <c r="E47" s="62">
        <v>160</v>
      </c>
      <c r="F47" s="63">
        <v>1280</v>
      </c>
      <c r="G47" s="40">
        <f>F47/$F$55</f>
        <v>3.800475059382423E-2</v>
      </c>
      <c r="H47" s="64">
        <v>133.14599999999999</v>
      </c>
      <c r="I47" s="65">
        <v>0.13314599999999999</v>
      </c>
      <c r="J47" s="53">
        <f t="shared" ref="J47:J54" si="0">I47*G47</f>
        <v>5.0601805225653201E-3</v>
      </c>
      <c r="K47" s="54">
        <f t="shared" ref="K47:K54" si="1">$C$17*J47</f>
        <v>180042.15340826681</v>
      </c>
    </row>
    <row r="48" spans="1:11" x14ac:dyDescent="0.25">
      <c r="B48" s="30" t="s">
        <v>29</v>
      </c>
      <c r="C48" s="31" t="s">
        <v>28</v>
      </c>
      <c r="D48" s="31"/>
      <c r="E48" s="62">
        <v>61</v>
      </c>
      <c r="F48" s="63">
        <v>6220</v>
      </c>
      <c r="G48" s="40">
        <f t="shared" ref="G48:G54" si="2">F48/$F$55</f>
        <v>0.18467933491686461</v>
      </c>
      <c r="H48" s="64">
        <v>128.697</v>
      </c>
      <c r="I48" s="65">
        <v>0.12869700000000001</v>
      </c>
      <c r="J48" s="53">
        <f t="shared" si="0"/>
        <v>2.3767676365795725E-2</v>
      </c>
      <c r="K48" s="54">
        <f t="shared" si="1"/>
        <v>845658.29525766533</v>
      </c>
    </row>
    <row r="49" spans="2:11" x14ac:dyDescent="0.25">
      <c r="B49" s="30" t="s">
        <v>29</v>
      </c>
      <c r="C49" s="31" t="s">
        <v>28</v>
      </c>
      <c r="D49" s="31"/>
      <c r="E49" s="62">
        <v>67</v>
      </c>
      <c r="F49" s="63">
        <v>20</v>
      </c>
      <c r="G49" s="40">
        <f t="shared" si="2"/>
        <v>5.9382422802850359E-4</v>
      </c>
      <c r="H49" s="64">
        <v>142.33600000000001</v>
      </c>
      <c r="I49" s="65">
        <v>0.14233599999999999</v>
      </c>
      <c r="J49" s="53">
        <f t="shared" si="0"/>
        <v>8.4522565320665078E-5</v>
      </c>
      <c r="K49" s="54">
        <f t="shared" si="1"/>
        <v>3007.3284152733495</v>
      </c>
    </row>
    <row r="50" spans="2:11" x14ac:dyDescent="0.25">
      <c r="B50" s="30" t="s">
        <v>29</v>
      </c>
      <c r="C50" s="31" t="s">
        <v>28</v>
      </c>
      <c r="D50" s="31"/>
      <c r="E50" s="62">
        <v>121</v>
      </c>
      <c r="F50" s="63">
        <v>3680</v>
      </c>
      <c r="G50" s="40">
        <f t="shared" si="2"/>
        <v>0.10926365795724466</v>
      </c>
      <c r="H50" s="64">
        <v>129.12</v>
      </c>
      <c r="I50" s="65">
        <v>0.12912000000000001</v>
      </c>
      <c r="J50" s="53">
        <f t="shared" si="0"/>
        <v>1.4108123515439431E-2</v>
      </c>
      <c r="K50" s="54">
        <f t="shared" si="1"/>
        <v>501969.62874000578</v>
      </c>
    </row>
    <row r="51" spans="2:11" x14ac:dyDescent="0.25">
      <c r="B51" s="30" t="s">
        <v>29</v>
      </c>
      <c r="C51" s="31" t="s">
        <v>28</v>
      </c>
      <c r="D51" s="31"/>
      <c r="E51" s="62">
        <v>122</v>
      </c>
      <c r="F51" s="63">
        <v>7040</v>
      </c>
      <c r="G51" s="40">
        <f t="shared" si="2"/>
        <v>0.20902612826603326</v>
      </c>
      <c r="H51" s="64">
        <v>142.75899999999999</v>
      </c>
      <c r="I51" s="65">
        <v>0.142759</v>
      </c>
      <c r="J51" s="53">
        <f t="shared" si="0"/>
        <v>2.9840361045130642E-2</v>
      </c>
      <c r="K51" s="54">
        <f t="shared" si="1"/>
        <v>1061725.5327329338</v>
      </c>
    </row>
    <row r="52" spans="2:11" x14ac:dyDescent="0.25">
      <c r="B52" s="30" t="s">
        <v>30</v>
      </c>
      <c r="C52" s="31" t="s">
        <v>31</v>
      </c>
      <c r="D52" s="31"/>
      <c r="E52" s="62">
        <v>101</v>
      </c>
      <c r="F52" s="63">
        <v>3360</v>
      </c>
      <c r="G52" s="40">
        <f t="shared" si="2"/>
        <v>9.9762470308788598E-2</v>
      </c>
      <c r="H52" s="64">
        <v>142.095</v>
      </c>
      <c r="I52" s="65">
        <v>0.142095</v>
      </c>
      <c r="J52" s="53">
        <f t="shared" si="0"/>
        <v>1.4175748218527316E-2</v>
      </c>
      <c r="K52" s="54">
        <f t="shared" si="1"/>
        <v>504375.72811002692</v>
      </c>
    </row>
    <row r="53" spans="2:11" x14ac:dyDescent="0.25">
      <c r="B53" s="30" t="s">
        <v>30</v>
      </c>
      <c r="C53" s="31" t="s">
        <v>31</v>
      </c>
      <c r="D53" s="31"/>
      <c r="E53" s="62">
        <v>171</v>
      </c>
      <c r="F53" s="63">
        <v>640</v>
      </c>
      <c r="G53" s="40">
        <f t="shared" si="2"/>
        <v>1.9002375296912115E-2</v>
      </c>
      <c r="H53" s="64">
        <v>142.352</v>
      </c>
      <c r="I53" s="65">
        <v>0.14235200000000001</v>
      </c>
      <c r="J53" s="53">
        <f t="shared" si="0"/>
        <v>2.7050261282660333E-3</v>
      </c>
      <c r="K53" s="54">
        <f t="shared" si="1"/>
        <v>96245.327016859679</v>
      </c>
    </row>
    <row r="54" spans="2:11" x14ac:dyDescent="0.25">
      <c r="B54" s="30" t="s">
        <v>30</v>
      </c>
      <c r="C54" s="31" t="s">
        <v>31</v>
      </c>
      <c r="D54" s="31"/>
      <c r="E54" s="62">
        <v>172</v>
      </c>
      <c r="F54" s="63">
        <v>4720</v>
      </c>
      <c r="G54" s="40">
        <f t="shared" si="2"/>
        <v>0.14014251781472684</v>
      </c>
      <c r="H54" s="64">
        <v>136.322</v>
      </c>
      <c r="I54" s="65">
        <v>0.136322</v>
      </c>
      <c r="J54" s="53">
        <f t="shared" si="0"/>
        <v>1.910450831353919E-2</v>
      </c>
      <c r="K54" s="54">
        <f t="shared" si="1"/>
        <v>679741.9185416681</v>
      </c>
    </row>
    <row r="55" spans="2:11" x14ac:dyDescent="0.25">
      <c r="B55" s="41"/>
      <c r="C55" s="42"/>
      <c r="D55" s="42"/>
      <c r="E55" s="42"/>
      <c r="F55" s="55">
        <v>33680</v>
      </c>
      <c r="G55" s="56">
        <v>1</v>
      </c>
      <c r="H55" s="57"/>
      <c r="I55" s="58"/>
      <c r="J55" s="59">
        <f>SUM(J46:J54)</f>
        <v>0.13228434144893111</v>
      </c>
      <c r="K55" s="60">
        <f>SUM(K46:K54)</f>
        <v>4706701.1918748328</v>
      </c>
    </row>
    <row r="56" spans="2:11" x14ac:dyDescent="0.25">
      <c r="B56" s="31"/>
      <c r="C56" s="31"/>
      <c r="D56" s="61"/>
      <c r="E56" s="31"/>
      <c r="F56" s="31"/>
      <c r="G56" s="31"/>
      <c r="H56" s="31"/>
      <c r="I56" s="31"/>
      <c r="J56" s="31"/>
    </row>
    <row r="63" spans="2:11" x14ac:dyDescent="0.25">
      <c r="D63"/>
    </row>
    <row r="64" spans="2:11" x14ac:dyDescent="0.25">
      <c r="D64"/>
    </row>
    <row r="65" spans="4:4" x14ac:dyDescent="0.25">
      <c r="D6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History xmlns="028855de-1473-4340-91da-493a9a104b07">Admin	Muhr, Donald						12/20/2019 3:20:02 PM
Approved by K. Swett 12/20/2019
DGM
-----
</CommentsHistory>
    <BeginPostDate xmlns="http://schemas.microsoft.com/sharepoint/v3">2022-03-25T15:45:00+00:00</BeginPostDate>
    <PostingStatus xmlns="http://schemas.microsoft.com/sharepoint/v3">Initiate</PostingStatus>
    <EndPostDate xmlns="http://schemas.microsoft.com/sharepoint/v3">2999-12-31T23:00:00+00:00</EndPostDate>
    <Document_x0020_Category xmlns="028855de-1473-4340-91da-493a9a104b07">4</Document_x0020_Category>
    <Sort_x0020_Column xmlns="0b825887-23b5-4f71-927b-f09ff123c371" xsi:nil="true"/>
    <MoveToInitiate xmlns="0b825887-23b5-4f71-927b-f09ff123c371" xsi:nil="true"/>
    <Expired_x0020_Date xmlns="http://schemas.microsoft.com/sharepoint/v3" xsi:nil="true"/>
    <Requested_x0020_Date xmlns="028855de-1473-4340-91da-493a9a104b07" xsi:nil="true"/>
    <Post_x0020_Date xmlns="http://schemas.microsoft.com/sharepoint/v3">2019-12-20T21:20:04+00:00</Post_x0020_Date>
    <NavGroup xmlns="0b825887-23b5-4f71-927b-f09ff123c371" xsi:nil="true"/>
    <Doc_x0020_ID xmlns="http://schemas.microsoft.com/sharepoint/v3" xsi:nil="true"/>
    <DocumentDescription xmlns="http://schemas.microsoft.com/sharepoint/v3" xsi:nil="true"/>
    <Unresolved_x0020_User_x0020_ID xmlns="http://schemas.microsoft.com/sharepoint/v3" xsi:nil="true"/>
    <_dlc_ExpireDateSaved xmlns="0b825887-23b5-4f71-927b-f09ff123c371" xsi:nil="true"/>
    <_dlc_ExpireDate xmlns="0b825887-23b5-4f71-927b-f09ff123c371">2999-12-31T23:00:00+00:00</_dlc_ExpireDate>
    <Review_x0020_Date xmlns="0b825887-23b5-4f71-927b-f09ff123c371" xsi:nil="true"/>
    <Document_x0020_Owner xmlns="0b825887-23b5-4f71-927b-f09ff123c371">
      <UserInfo>
        <DisplayName>Moulton, Mark (Northern Natural Gas)</DisplayName>
        <AccountId>907</AccountId>
        <AccountType/>
      </UserInfo>
    </Document_x0020_Owner>
    <Rate_x0020_Info xmlns="0b825887-23b5-4f71-927b-f09ff123c371">No</Rate_x0020_Info>
    <Department xmlns="0b825887-23b5-4f71-927b-f09ff123c371">16</Depart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NG Document" ma:contentTypeID="0x0101002B704F9B31242741BB7B80C4A9FFD0AB01000B184FAE10F81B4B8E59857D5DDD6B3C" ma:contentTypeVersion="51" ma:contentTypeDescription="Create a new NNG Document Posting" ma:contentTypeScope="" ma:versionID="311bb3eef566d551cd8132fd72ef3c72">
  <xsd:schema xmlns:xsd="http://www.w3.org/2001/XMLSchema" xmlns:xs="http://www.w3.org/2001/XMLSchema" xmlns:p="http://schemas.microsoft.com/office/2006/metadata/properties" xmlns:ns1="http://schemas.microsoft.com/sharepoint/v3" xmlns:ns2="028855de-1473-4340-91da-493a9a104b07" xmlns:ns3="0b825887-23b5-4f71-927b-f09ff123c371" targetNamespace="http://schemas.microsoft.com/office/2006/metadata/properties" ma:root="true" ma:fieldsID="5050d2546ab149db6f4a13d0b5310ab1" ns1:_="" ns2:_="" ns3:_="">
    <xsd:import namespace="http://schemas.microsoft.com/sharepoint/v3"/>
    <xsd:import namespace="028855de-1473-4340-91da-493a9a104b07"/>
    <xsd:import namespace="0b825887-23b5-4f71-927b-f09ff123c371"/>
    <xsd:element name="properties">
      <xsd:complexType>
        <xsd:sequence>
          <xsd:element name="documentManagement">
            <xsd:complexType>
              <xsd:all>
                <xsd:element ref="ns1:PostingStatus" minOccurs="0"/>
                <xsd:element ref="ns1:BeginPostDate"/>
                <xsd:element ref="ns1:EndPostDate"/>
                <xsd:element ref="ns2:Document_x0020_Category"/>
                <xsd:element ref="ns3:Department" minOccurs="0"/>
                <xsd:element ref="ns3:Document_x0020_Owner" minOccurs="0"/>
                <xsd:element ref="ns1:Doc_x0020_ID" minOccurs="0"/>
                <xsd:element ref="ns1:Expired_x0020_Date" minOccurs="0"/>
                <xsd:element ref="ns1:Post_x0020_Date" minOccurs="0"/>
                <xsd:element ref="ns1:Unresolved_x0020_User_x0020_ID" minOccurs="0"/>
                <xsd:element ref="ns1:DocumentDescription" minOccurs="0"/>
                <xsd:element ref="ns3:Rate_x0020_Info" minOccurs="0"/>
                <xsd:element ref="ns2:Requested_x0020_Date" minOccurs="0"/>
                <xsd:element ref="ns3:Review_x0020_Date" minOccurs="0"/>
                <xsd:element ref="ns2:CommentsHistory" minOccurs="0"/>
                <xsd:element ref="ns3:MoveToInitiate" minOccurs="0"/>
                <xsd:element ref="ns3:Sort_x0020_Column" minOccurs="0"/>
                <xsd:element ref="ns3:NavGroup" minOccurs="0"/>
                <xsd:element ref="ns3:_dlc_ExpireDate" minOccurs="0"/>
                <xsd:element ref="ns3:_dlc_ExpireDateSaved" minOccurs="0"/>
                <xsd:element ref="ns2:SharedWithUsers" minOccurs="0"/>
                <xsd:element ref="ns3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ostingStatus" ma:index="2" nillable="true" ma:displayName="Posting Status" ma:default="Pending Admin Review" ma:format="Dropdown" ma:internalName="PostingStatus">
      <xsd:simpleType>
        <xsd:restriction base="dms:Choice">
          <xsd:enumeration value="Pending Admin Review"/>
          <xsd:enumeration value="Pending Feedback"/>
          <xsd:enumeration value="Pending Approval"/>
          <xsd:enumeration value="Rejected"/>
          <xsd:enumeration value="Post Pending"/>
          <xsd:enumeration value="Initiate"/>
          <xsd:enumeration value="Terminated"/>
        </xsd:restriction>
      </xsd:simpleType>
    </xsd:element>
    <xsd:element name="BeginPostDate" ma:index="3" ma:displayName="Begin Post Date" ma:format="DateTime" ma:internalName="BeginPostDate">
      <xsd:simpleType>
        <xsd:restriction base="dms:DateTime"/>
      </xsd:simpleType>
    </xsd:element>
    <xsd:element name="EndPostDate" ma:index="4" ma:displayName="End Post Date" ma:format="DateTime" ma:internalName="EndPostDate">
      <xsd:simpleType>
        <xsd:restriction base="dms:DateTime"/>
      </xsd:simpleType>
    </xsd:element>
    <xsd:element name="Doc_x0020_ID" ma:index="8" nillable="true" ma:displayName="Doc ID" ma:internalName="Doc_x0020_ID">
      <xsd:simpleType>
        <xsd:restriction base="dms:Text"/>
      </xsd:simpleType>
    </xsd:element>
    <xsd:element name="Expired_x0020_Date" ma:index="9" nillable="true" ma:displayName="Expired Date" ma:format="DateTime" ma:internalName="Expired_x0020_Date">
      <xsd:simpleType>
        <xsd:restriction base="dms:DateTime"/>
      </xsd:simpleType>
    </xsd:element>
    <xsd:element name="Post_x0020_Date" ma:index="10" nillable="true" ma:displayName="Post Date" ma:format="DateTime" ma:internalName="Post_x0020_Date">
      <xsd:simpleType>
        <xsd:restriction base="dms:DateTime"/>
      </xsd:simpleType>
    </xsd:element>
    <xsd:element name="Unresolved_x0020_User_x0020_ID" ma:index="11" nillable="true" ma:displayName="Unresolved UserID" ma:internalName="Unresolved_x0020_User_x0020_ID">
      <xsd:simpleType>
        <xsd:restriction base="dms:Text">
          <xsd:maxLength value="255"/>
        </xsd:restriction>
      </xsd:simpleType>
    </xsd:element>
    <xsd:element name="DocumentDescription" ma:index="12" nillable="true" ma:displayName="Description" ma:internalName="Documen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855de-1473-4340-91da-493a9a104b07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5" ma:displayName="Document Category" ma:list="{F85D7477-0811-4233-B0CF-3A33E0609D95}" ma:internalName="Document_x0020_Category" ma:showField="Title" ma:web="028855de-1473-4340-91da-493a9a104b07">
      <xsd:simpleType>
        <xsd:restriction base="dms:Lookup"/>
      </xsd:simpleType>
    </xsd:element>
    <xsd:element name="Requested_x0020_Date" ma:index="14" nillable="true" ma:displayName="Requested Date" ma:format="DateTime" ma:internalName="Requested_x0020_Date">
      <xsd:simpleType>
        <xsd:restriction base="dms:DateTime"/>
      </xsd:simpleType>
    </xsd:element>
    <xsd:element name="CommentsHistory" ma:index="16" nillable="true" ma:displayName="CommentsHistory" ma:internalName="CommentsHistory">
      <xsd:simpleType>
        <xsd:restriction base="dms:Note"/>
      </xsd:simpleType>
    </xsd:element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25887-23b5-4f71-927b-f09ff123c371" elementFormDefault="qualified">
    <xsd:import namespace="http://schemas.microsoft.com/office/2006/documentManagement/types"/>
    <xsd:import namespace="http://schemas.microsoft.com/office/infopath/2007/PartnerControls"/>
    <xsd:element name="Department" ma:index="6" nillable="true" ma:displayName="Department" ma:description="Department" ma:list="{afafa365-c086-4e01-b550-abffb0ba2fdd}" ma:internalName="Department" ma:showField="Title">
      <xsd:simpleType>
        <xsd:restriction base="dms:Lookup"/>
      </xsd:simpleType>
    </xsd:element>
    <xsd:element name="Document_x0020_Owner" ma:index="7" nillable="true" ma:displayName="Document Owner" ma:description="Owner of this document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e_x0020_Info" ma:index="13" nillable="true" ma:displayName="Rate Info" ma:default="No" ma:description="Is there Rate info?" ma:format="Dropdown" ma:internalName="Rate_x0020_Info">
      <xsd:simpleType>
        <xsd:restriction base="dms:Choice">
          <xsd:enumeration value="Yes"/>
          <xsd:enumeration value="No"/>
        </xsd:restriction>
      </xsd:simpleType>
    </xsd:element>
    <xsd:element name="Review_x0020_Date" ma:index="15" nillable="true" ma:displayName="Review Date" ma:description="Date the document was reviewed" ma:format="DateOnly" ma:internalName="Review_x0020_Date">
      <xsd:simpleType>
        <xsd:restriction base="dms:DateTime"/>
      </xsd:simpleType>
    </xsd:element>
    <xsd:element name="MoveToInitiate" ma:index="17" nillable="true" ma:displayName="MoveToInitiate" ma:internalName="MoveToInitiate">
      <xsd:simpleType>
        <xsd:restriction base="dms:Text"/>
      </xsd:simpleType>
    </xsd:element>
    <xsd:element name="Sort_x0020_Column" ma:index="18" nillable="true" ma:displayName="Sort Column" ma:description="Use this column if you would like to sort documents" ma:indexed="true" ma:internalName="Sort_x0020_Column" ma:percentage="FALSE">
      <xsd:simpleType>
        <xsd:restriction base="dms:Number"/>
      </xsd:simpleType>
    </xsd:element>
    <xsd:element name="NavGroup" ma:index="19" nillable="true" ma:displayName="NavGroup" ma:internalName="NavGroup">
      <xsd:simpleType>
        <xsd:restriction base="dms:Text">
          <xsd:maxLength value="255"/>
        </xsd:restriction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pireDateSaved" ma:index="26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empt" ma:index="3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NNG Document</p:Name>
  <p:Description/>
  <p:Statement/>
  <p:PolicyItems>
    <p:PolicyItem featureId="Microsoft.Office.RecordsManagement.PolicyFeatures.Expiration" UniqueId="98e2c8a9-09eb-4b82-8ab7-f7814483485e">
      <p:Name>Expiration</p:Name>
      <p:Description>Automatic scheduling of content for processing, and expiry of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EndPostDate</property>
                  <propertyId>22badabc-63b1-478b-b9db-1c4b0e543486</propertyId>
                  <period>days</period>
                </formula>
                <action type="workflow" id="67c626c4-db7d-4bb4-873f-30186165dc4a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82A39EB3-E579-4E6D-9F82-A070EBACA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89A67-73F8-45B6-9D45-F9BEDB376DF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b825887-23b5-4f71-927b-f09ff123c371"/>
    <ds:schemaRef ds:uri="http://schemas.microsoft.com/office/2006/documentManagement/types"/>
    <ds:schemaRef ds:uri="028855de-1473-4340-91da-493a9a104b0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3E3B6B-DAE3-4F5E-9E28-CA1C87277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8855de-1473-4340-91da-493a9a104b07"/>
    <ds:schemaRef ds:uri="0b825887-23b5-4f71-927b-f09ff123c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34DA86C-3888-4497-9E86-9AC01CCC3D0B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Kansas Tax Worksheet for Estimate of Tax Valuation</dc:title>
  <dc:creator>Muhr, Donald</dc:creator>
  <cp:lastModifiedBy>Moulton, Mark (Northern Natural Gas)</cp:lastModifiedBy>
  <dcterms:created xsi:type="dcterms:W3CDTF">2019-12-20T21:14:11Z</dcterms:created>
  <dcterms:modified xsi:type="dcterms:W3CDTF">2022-03-09T20:02:35Z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0x0101002B704F9B31242741BB7B80C4A9FFD0AB01000B184FAE10F81B4B8E59857D5DDD6B3C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5" name="WorkflowHistory">
    <vt:lpwstr>12/20/2019 3:19:05 PM - WorkflowStarted - Muhr, Donald - Admin approval workflow was started. - Workflow Started_x000d_
12/20/2019 3:19:06 PM - TaskCreated - Muhr, Donald - Admin Approval process started, participants are: Bischoff, Barbara; Aschwege, Doug; Jan</vt:lpwstr>
  </property>
  <property fmtid="{D5CDD505-2E9C-101B-9397-08002B2CF9AE}" pid="6" name="{A44787D4-0540-4523-9961-78E4036D8C6D}">
    <vt:lpwstr>{64716480-A9D9-494E-918E-32E40CAE7B6E}</vt:lpwstr>
  </property>
</Properties>
</file>